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ED\Archivio\DATI vari\dati per regolamenti didattici\dati per 2017_2018\"/>
    </mc:Choice>
  </mc:AlternateContent>
  <bookViews>
    <workbookView xWindow="0" yWindow="0" windowWidth="16800" windowHeight="6216" tabRatio="626" activeTab="4"/>
  </bookViews>
  <sheets>
    <sheet name="note" sheetId="1" r:id="rId1"/>
    <sheet name="L3dati" sheetId="2" r:id="rId2"/>
    <sheet name="LMdati" sheetId="7" r:id="rId3"/>
    <sheet name="L3valori" sheetId="4" r:id="rId4"/>
    <sheet name="LMvalori" sheetId="8" r:id="rId5"/>
    <sheet name="EDA " sheetId="9" r:id="rId6"/>
  </sheets>
  <externalReferences>
    <externalReference r:id="rId7"/>
  </externalReferences>
  <definedNames>
    <definedName name="_xlnm._FilterDatabase" localSheetId="1" hidden="1">L3dati!$A$4:$EC$60</definedName>
    <definedName name="_xlnm._FilterDatabase" localSheetId="2" hidden="1">LMdati!$A$4:$DS$61</definedName>
    <definedName name="_xlnm.Print_Area" localSheetId="2">LMdati!$BF$1:$CI$56</definedName>
    <definedName name="PLACEM">#REF!</definedName>
    <definedName name="tblRispNum" localSheetId="5">#REF!</definedName>
    <definedName name="tblRispNum">#REF!</definedName>
    <definedName name="_xlnm.Print_Titles" localSheetId="1">L3dati!$C:$G</definedName>
    <definedName name="_xlnm.Print_Titles" localSheetId="3">L3valori!$C:$G</definedName>
    <definedName name="_xlnm.Print_Titles" localSheetId="2">LMdati!$C:$G</definedName>
    <definedName name="_xlnm.Print_Titles" localSheetId="4">LMvalori!$C:$F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7" i="8" l="1"/>
  <c r="BH9" i="8"/>
  <c r="BH10" i="8"/>
  <c r="BH11" i="8"/>
  <c r="BH12" i="8"/>
  <c r="BH13" i="8"/>
  <c r="BH14" i="8"/>
  <c r="BH15" i="8"/>
  <c r="BH16" i="8"/>
  <c r="BH17" i="8"/>
  <c r="BH19" i="8"/>
  <c r="BH20" i="8"/>
  <c r="BH21" i="8"/>
  <c r="BH22" i="8"/>
  <c r="BH23" i="8"/>
  <c r="BH24" i="8"/>
  <c r="BH25" i="8"/>
  <c r="BH26" i="8"/>
  <c r="BH27" i="8"/>
  <c r="BH28" i="8"/>
  <c r="BH29" i="8"/>
  <c r="BH30" i="8"/>
  <c r="BH31" i="8"/>
  <c r="BH32" i="8"/>
  <c r="BH33" i="8"/>
  <c r="BH34" i="8"/>
  <c r="BH35" i="8"/>
  <c r="BH36" i="8"/>
  <c r="BH37" i="8"/>
  <c r="BH38" i="8"/>
  <c r="BH40" i="8"/>
  <c r="BH41" i="8"/>
  <c r="BH42" i="8"/>
  <c r="BH43" i="8"/>
  <c r="BH44" i="8"/>
  <c r="BH45" i="8"/>
  <c r="BH46" i="8"/>
  <c r="BH47" i="8"/>
  <c r="BH48" i="8"/>
  <c r="BH49" i="8"/>
  <c r="BH50" i="8"/>
  <c r="BH51" i="8"/>
  <c r="BH54" i="8"/>
  <c r="BH55" i="8"/>
  <c r="BG7" i="8"/>
  <c r="BG9" i="8"/>
  <c r="BG10" i="8"/>
  <c r="BG11" i="8"/>
  <c r="BG12" i="8"/>
  <c r="BG13" i="8"/>
  <c r="BG14" i="8"/>
  <c r="BG15" i="8"/>
  <c r="BG16" i="8"/>
  <c r="BG17" i="8"/>
  <c r="BG19" i="8"/>
  <c r="BG20" i="8"/>
  <c r="BG21" i="8"/>
  <c r="BG22" i="8"/>
  <c r="BG23" i="8"/>
  <c r="BG24" i="8"/>
  <c r="BG25" i="8"/>
  <c r="BG26" i="8"/>
  <c r="BG27" i="8"/>
  <c r="BG28" i="8"/>
  <c r="BG29" i="8"/>
  <c r="BG30" i="8"/>
  <c r="BG31" i="8"/>
  <c r="BG32" i="8"/>
  <c r="BG33" i="8"/>
  <c r="BG34" i="8"/>
  <c r="BG35" i="8"/>
  <c r="BG36" i="8"/>
  <c r="BG37" i="8"/>
  <c r="BG38" i="8"/>
  <c r="BG40" i="8"/>
  <c r="BG41" i="8"/>
  <c r="BG42" i="8"/>
  <c r="BG43" i="8"/>
  <c r="BG44" i="8"/>
  <c r="BG45" i="8"/>
  <c r="BG46" i="8"/>
  <c r="BG47" i="8"/>
  <c r="BG48" i="8"/>
  <c r="BG49" i="8"/>
  <c r="BG50" i="8"/>
  <c r="BG51" i="8"/>
  <c r="BG54" i="8"/>
  <c r="BG55" i="8"/>
  <c r="BF7" i="8"/>
  <c r="BF9" i="8"/>
  <c r="BF10" i="8"/>
  <c r="BF11" i="8"/>
  <c r="BF12" i="8"/>
  <c r="BF13" i="8"/>
  <c r="BF14" i="8"/>
  <c r="BF15" i="8"/>
  <c r="BF16" i="8"/>
  <c r="BF17" i="8"/>
  <c r="BF19" i="8"/>
  <c r="BF20" i="8"/>
  <c r="BF21" i="8"/>
  <c r="BF22" i="8"/>
  <c r="BF23" i="8"/>
  <c r="BF24" i="8"/>
  <c r="BF25" i="8"/>
  <c r="BF26" i="8"/>
  <c r="BF27" i="8"/>
  <c r="BF28" i="8"/>
  <c r="BF29" i="8"/>
  <c r="BF30" i="8"/>
  <c r="BF31" i="8"/>
  <c r="BF32" i="8"/>
  <c r="BF33" i="8"/>
  <c r="BF34" i="8"/>
  <c r="BF35" i="8"/>
  <c r="BF36" i="8"/>
  <c r="BF37" i="8"/>
  <c r="BF38" i="8"/>
  <c r="BF40" i="8"/>
  <c r="BF41" i="8"/>
  <c r="BF42" i="8"/>
  <c r="BF43" i="8"/>
  <c r="BF44" i="8"/>
  <c r="BF45" i="8"/>
  <c r="BF46" i="8"/>
  <c r="BF47" i="8"/>
  <c r="BF48" i="8"/>
  <c r="BF49" i="8"/>
  <c r="BF50" i="8"/>
  <c r="BF51" i="8"/>
  <c r="BF54" i="8"/>
  <c r="BF55" i="8"/>
  <c r="BE7" i="8"/>
  <c r="BE9" i="8"/>
  <c r="BE10" i="8"/>
  <c r="BE11" i="8"/>
  <c r="BE12" i="8"/>
  <c r="BE13" i="8"/>
  <c r="BE14" i="8"/>
  <c r="BE15" i="8"/>
  <c r="BE16" i="8"/>
  <c r="BE17" i="8"/>
  <c r="BE19" i="8"/>
  <c r="BE20" i="8"/>
  <c r="BE21" i="8"/>
  <c r="BE22" i="8"/>
  <c r="BE23" i="8"/>
  <c r="BE24" i="8"/>
  <c r="BE25" i="8"/>
  <c r="BE26" i="8"/>
  <c r="BE27" i="8"/>
  <c r="BE28" i="8"/>
  <c r="BE29" i="8"/>
  <c r="BE30" i="8"/>
  <c r="BE31" i="8"/>
  <c r="BE32" i="8"/>
  <c r="BE33" i="8"/>
  <c r="BE34" i="8"/>
  <c r="BE35" i="8"/>
  <c r="BE36" i="8"/>
  <c r="BE37" i="8"/>
  <c r="BE38" i="8"/>
  <c r="BE40" i="8"/>
  <c r="BE41" i="8"/>
  <c r="BE42" i="8"/>
  <c r="BE43" i="8"/>
  <c r="BE44" i="8"/>
  <c r="BE45" i="8"/>
  <c r="BE46" i="8"/>
  <c r="BE47" i="8"/>
  <c r="BE48" i="8"/>
  <c r="BE49" i="8"/>
  <c r="BE50" i="8"/>
  <c r="BE51" i="8"/>
  <c r="BE54" i="8"/>
  <c r="BE55" i="8"/>
  <c r="BF6" i="8"/>
  <c r="BG6" i="8"/>
  <c r="BH6" i="8"/>
  <c r="BM7" i="8"/>
  <c r="BM9" i="8"/>
  <c r="BM10" i="8"/>
  <c r="BM11" i="8"/>
  <c r="BM12" i="8"/>
  <c r="BM13" i="8"/>
  <c r="BM14" i="8"/>
  <c r="BM15" i="8"/>
  <c r="BM16" i="8"/>
  <c r="BM17" i="8"/>
  <c r="BM19" i="8"/>
  <c r="BM20" i="8"/>
  <c r="BM21" i="8"/>
  <c r="BM22" i="8"/>
  <c r="BM23" i="8"/>
  <c r="BM24" i="8"/>
  <c r="BM25" i="8"/>
  <c r="BM26" i="8"/>
  <c r="BM27" i="8"/>
  <c r="BM28" i="8"/>
  <c r="BM29" i="8"/>
  <c r="BM30" i="8"/>
  <c r="BM31" i="8"/>
  <c r="BM32" i="8"/>
  <c r="BM33" i="8"/>
  <c r="BM34" i="8"/>
  <c r="BM35" i="8"/>
  <c r="BM36" i="8"/>
  <c r="BM37" i="8"/>
  <c r="BM38" i="8"/>
  <c r="BM40" i="8"/>
  <c r="BM41" i="8"/>
  <c r="BM42" i="8"/>
  <c r="BM43" i="8"/>
  <c r="BM44" i="8"/>
  <c r="BM45" i="8"/>
  <c r="BM46" i="8"/>
  <c r="BM47" i="8"/>
  <c r="BM48" i="8"/>
  <c r="BM49" i="8"/>
  <c r="BM50" i="8"/>
  <c r="BM51" i="8"/>
  <c r="BM54" i="8"/>
  <c r="BM55" i="8"/>
  <c r="BL7" i="8"/>
  <c r="BL9" i="8"/>
  <c r="BL10" i="8"/>
  <c r="BL11" i="8"/>
  <c r="BL12" i="8"/>
  <c r="BL13" i="8"/>
  <c r="BL14" i="8"/>
  <c r="BL15" i="8"/>
  <c r="BL16" i="8"/>
  <c r="BL17" i="8"/>
  <c r="BL19" i="8"/>
  <c r="BL20" i="8"/>
  <c r="BL21" i="8"/>
  <c r="BL22" i="8"/>
  <c r="BL23" i="8"/>
  <c r="BL24" i="8"/>
  <c r="BL25" i="8"/>
  <c r="BL26" i="8"/>
  <c r="BL27" i="8"/>
  <c r="BL28" i="8"/>
  <c r="BL29" i="8"/>
  <c r="BL30" i="8"/>
  <c r="BL31" i="8"/>
  <c r="BL32" i="8"/>
  <c r="BL33" i="8"/>
  <c r="BL34" i="8"/>
  <c r="BL35" i="8"/>
  <c r="BL36" i="8"/>
  <c r="BL37" i="8"/>
  <c r="BL38" i="8"/>
  <c r="BL40" i="8"/>
  <c r="BL41" i="8"/>
  <c r="BL42" i="8"/>
  <c r="BL43" i="8"/>
  <c r="BL44" i="8"/>
  <c r="BL45" i="8"/>
  <c r="BL46" i="8"/>
  <c r="BL47" i="8"/>
  <c r="BL48" i="8"/>
  <c r="BL49" i="8"/>
  <c r="BL50" i="8"/>
  <c r="BL51" i="8"/>
  <c r="BL54" i="8"/>
  <c r="BL55" i="8"/>
  <c r="BK7" i="8"/>
  <c r="BK9" i="8"/>
  <c r="BK10" i="8"/>
  <c r="BK11" i="8"/>
  <c r="BK12" i="8"/>
  <c r="BK13" i="8"/>
  <c r="BK14" i="8"/>
  <c r="BK15" i="8"/>
  <c r="BK16" i="8"/>
  <c r="BK17" i="8"/>
  <c r="BK19" i="8"/>
  <c r="BK20" i="8"/>
  <c r="BK21" i="8"/>
  <c r="BK22" i="8"/>
  <c r="BK23" i="8"/>
  <c r="BK24" i="8"/>
  <c r="BK25" i="8"/>
  <c r="BK26" i="8"/>
  <c r="BK27" i="8"/>
  <c r="BK28" i="8"/>
  <c r="BK29" i="8"/>
  <c r="BK30" i="8"/>
  <c r="BK31" i="8"/>
  <c r="BK32" i="8"/>
  <c r="BK33" i="8"/>
  <c r="BK34" i="8"/>
  <c r="BK35" i="8"/>
  <c r="BK36" i="8"/>
  <c r="BK37" i="8"/>
  <c r="BK38" i="8"/>
  <c r="BK40" i="8"/>
  <c r="BK41" i="8"/>
  <c r="BK42" i="8"/>
  <c r="BK43" i="8"/>
  <c r="BK44" i="8"/>
  <c r="BK45" i="8"/>
  <c r="BK46" i="8"/>
  <c r="BK47" i="8"/>
  <c r="BK48" i="8"/>
  <c r="BK49" i="8"/>
  <c r="BK50" i="8"/>
  <c r="BK51" i="8"/>
  <c r="BK54" i="8"/>
  <c r="BK55" i="8"/>
  <c r="BJ7" i="8"/>
  <c r="BJ9" i="8"/>
  <c r="BJ10" i="8"/>
  <c r="BJ11" i="8"/>
  <c r="BJ12" i="8"/>
  <c r="BJ13" i="8"/>
  <c r="BJ14" i="8"/>
  <c r="BJ15" i="8"/>
  <c r="BJ16" i="8"/>
  <c r="BJ17" i="8"/>
  <c r="BJ19" i="8"/>
  <c r="BJ20" i="8"/>
  <c r="BJ21" i="8"/>
  <c r="BJ22" i="8"/>
  <c r="BJ23" i="8"/>
  <c r="BJ24" i="8"/>
  <c r="BJ25" i="8"/>
  <c r="BJ26" i="8"/>
  <c r="BJ27" i="8"/>
  <c r="BJ28" i="8"/>
  <c r="BJ29" i="8"/>
  <c r="BJ30" i="8"/>
  <c r="BJ31" i="8"/>
  <c r="BJ32" i="8"/>
  <c r="BJ33" i="8"/>
  <c r="BJ34" i="8"/>
  <c r="BJ35" i="8"/>
  <c r="BJ36" i="8"/>
  <c r="BJ37" i="8"/>
  <c r="BJ38" i="8"/>
  <c r="BJ40" i="8"/>
  <c r="BJ41" i="8"/>
  <c r="BJ42" i="8"/>
  <c r="BJ43" i="8"/>
  <c r="BJ44" i="8"/>
  <c r="BJ45" i="8"/>
  <c r="BJ46" i="8"/>
  <c r="BJ47" i="8"/>
  <c r="BJ48" i="8"/>
  <c r="BJ49" i="8"/>
  <c r="BJ50" i="8"/>
  <c r="BJ51" i="8"/>
  <c r="BJ54" i="8"/>
  <c r="BJ55" i="8"/>
  <c r="BK6" i="8"/>
  <c r="BL6" i="8"/>
  <c r="BM6" i="8"/>
  <c r="BJ6" i="8"/>
  <c r="BW7" i="8" l="1"/>
  <c r="BW8" i="8"/>
  <c r="BW9" i="8"/>
  <c r="BW10" i="8"/>
  <c r="BW11" i="8"/>
  <c r="BW12" i="8"/>
  <c r="BW13" i="8"/>
  <c r="BW14" i="8"/>
  <c r="BW15" i="8"/>
  <c r="BW16" i="8"/>
  <c r="BW19" i="8"/>
  <c r="BW20" i="8"/>
  <c r="BW21" i="8"/>
  <c r="BW22" i="8"/>
  <c r="BW23" i="8"/>
  <c r="BW24" i="8"/>
  <c r="BW25" i="8"/>
  <c r="BW26" i="8"/>
  <c r="BW27" i="8"/>
  <c r="BW28" i="8"/>
  <c r="BW29" i="8"/>
  <c r="BW30" i="8"/>
  <c r="BW31" i="8"/>
  <c r="BW32" i="8"/>
  <c r="BW33" i="8"/>
  <c r="BW34" i="8"/>
  <c r="BW35" i="8"/>
  <c r="BW36" i="8"/>
  <c r="BW37" i="8"/>
  <c r="BW38" i="8"/>
  <c r="BW40" i="8"/>
  <c r="BW42" i="8"/>
  <c r="BW43" i="8"/>
  <c r="BW44" i="8"/>
  <c r="BW45" i="8"/>
  <c r="BW46" i="8"/>
  <c r="BW47" i="8"/>
  <c r="BW48" i="8"/>
  <c r="BW49" i="8"/>
  <c r="BW50" i="8"/>
  <c r="BW51" i="8"/>
  <c r="BW54" i="8"/>
  <c r="BW55" i="8"/>
  <c r="BV7" i="8"/>
  <c r="BV8" i="8"/>
  <c r="BV9" i="8"/>
  <c r="BV10" i="8"/>
  <c r="BV11" i="8"/>
  <c r="BV12" i="8"/>
  <c r="BV13" i="8"/>
  <c r="BV14" i="8"/>
  <c r="BV15" i="8"/>
  <c r="BV16" i="8"/>
  <c r="BV19" i="8"/>
  <c r="BV20" i="8"/>
  <c r="BV21" i="8"/>
  <c r="BV22" i="8"/>
  <c r="BV23" i="8"/>
  <c r="BV24" i="8"/>
  <c r="BV25" i="8"/>
  <c r="BV26" i="8"/>
  <c r="BV27" i="8"/>
  <c r="BV28" i="8"/>
  <c r="BV29" i="8"/>
  <c r="BV30" i="8"/>
  <c r="BV31" i="8"/>
  <c r="BV32" i="8"/>
  <c r="BV33" i="8"/>
  <c r="BV34" i="8"/>
  <c r="BV35" i="8"/>
  <c r="BV36" i="8"/>
  <c r="BV37" i="8"/>
  <c r="BV38" i="8"/>
  <c r="BV40" i="8"/>
  <c r="BV42" i="8"/>
  <c r="BV43" i="8"/>
  <c r="BV44" i="8"/>
  <c r="BV45" i="8"/>
  <c r="BV46" i="8"/>
  <c r="BV47" i="8"/>
  <c r="BV48" i="8"/>
  <c r="BV49" i="8"/>
  <c r="BV50" i="8"/>
  <c r="BV51" i="8"/>
  <c r="BV54" i="8"/>
  <c r="BV55" i="8"/>
  <c r="BU7" i="8"/>
  <c r="BU8" i="8"/>
  <c r="BU9" i="8"/>
  <c r="BU10" i="8"/>
  <c r="BU11" i="8"/>
  <c r="BU12" i="8"/>
  <c r="BU13" i="8"/>
  <c r="BU14" i="8"/>
  <c r="BU15" i="8"/>
  <c r="BU16" i="8"/>
  <c r="BU19" i="8"/>
  <c r="BU20" i="8"/>
  <c r="BU21" i="8"/>
  <c r="BU22" i="8"/>
  <c r="BU23" i="8"/>
  <c r="BU24" i="8"/>
  <c r="BU25" i="8"/>
  <c r="BU26" i="8"/>
  <c r="BU27" i="8"/>
  <c r="BU28" i="8"/>
  <c r="BU29" i="8"/>
  <c r="BU30" i="8"/>
  <c r="BU31" i="8"/>
  <c r="BU32" i="8"/>
  <c r="BU33" i="8"/>
  <c r="BU34" i="8"/>
  <c r="BU35" i="8"/>
  <c r="BU36" i="8"/>
  <c r="BU37" i="8"/>
  <c r="BU38" i="8"/>
  <c r="BU40" i="8"/>
  <c r="BU42" i="8"/>
  <c r="BU43" i="8"/>
  <c r="BU44" i="8"/>
  <c r="BU45" i="8"/>
  <c r="BU46" i="8"/>
  <c r="BU47" i="8"/>
  <c r="BU48" i="8"/>
  <c r="BU49" i="8"/>
  <c r="BU50" i="8"/>
  <c r="BU51" i="8"/>
  <c r="BU54" i="8"/>
  <c r="BU55" i="8"/>
  <c r="BU6" i="8"/>
  <c r="BV6" i="8"/>
  <c r="BW6" i="8"/>
  <c r="BT7" i="8"/>
  <c r="BT8" i="8"/>
  <c r="BT9" i="8"/>
  <c r="BT10" i="8"/>
  <c r="BT11" i="8"/>
  <c r="BT12" i="8"/>
  <c r="BT13" i="8"/>
  <c r="BT14" i="8"/>
  <c r="BT15" i="8"/>
  <c r="BT16" i="8"/>
  <c r="BT19" i="8"/>
  <c r="BT20" i="8"/>
  <c r="BT21" i="8"/>
  <c r="BT22" i="8"/>
  <c r="BT23" i="8"/>
  <c r="BT24" i="8"/>
  <c r="BT25" i="8"/>
  <c r="BT26" i="8"/>
  <c r="BT27" i="8"/>
  <c r="BT28" i="8"/>
  <c r="BT29" i="8"/>
  <c r="BT30" i="8"/>
  <c r="BT31" i="8"/>
  <c r="BT32" i="8"/>
  <c r="BT33" i="8"/>
  <c r="BT34" i="8"/>
  <c r="BT35" i="8"/>
  <c r="BT36" i="8"/>
  <c r="BT37" i="8"/>
  <c r="BT38" i="8"/>
  <c r="BT40" i="8"/>
  <c r="BT42" i="8"/>
  <c r="BT43" i="8"/>
  <c r="BT44" i="8"/>
  <c r="BT45" i="8"/>
  <c r="BT46" i="8"/>
  <c r="BT47" i="8"/>
  <c r="BT48" i="8"/>
  <c r="BT49" i="8"/>
  <c r="BT50" i="8"/>
  <c r="BT51" i="8"/>
  <c r="BT54" i="8"/>
  <c r="BT55" i="8"/>
  <c r="BT6" i="8"/>
  <c r="BE6" i="8"/>
  <c r="BJ7" i="7"/>
  <c r="BJ6" i="7"/>
  <c r="BO7" i="7"/>
  <c r="BO6" i="7"/>
  <c r="EW5" i="9" l="1"/>
  <c r="EV5" i="9"/>
  <c r="EU5" i="9"/>
  <c r="ET5" i="9"/>
  <c r="ES5" i="9"/>
  <c r="ER5" i="9"/>
  <c r="EQ5" i="9"/>
  <c r="EP5" i="9"/>
  <c r="EO5" i="9"/>
  <c r="EN5" i="9"/>
  <c r="EM5" i="9"/>
  <c r="EL5" i="9"/>
  <c r="EK5" i="9"/>
  <c r="EJ5" i="9"/>
  <c r="EI5" i="9"/>
  <c r="EH5" i="9"/>
  <c r="EG5" i="9"/>
  <c r="EF5" i="9"/>
  <c r="EE5" i="9"/>
  <c r="ED5" i="9"/>
  <c r="EC5" i="9"/>
  <c r="EB5" i="9"/>
  <c r="EA5" i="9"/>
  <c r="DZ5" i="9"/>
  <c r="DY5" i="9"/>
  <c r="DX5" i="9"/>
  <c r="DW5" i="9"/>
  <c r="DV5" i="9"/>
  <c r="DU5" i="9"/>
  <c r="DT5" i="9"/>
  <c r="DS5" i="9"/>
  <c r="DR5" i="9"/>
  <c r="DQ5" i="9"/>
  <c r="DP5" i="9"/>
  <c r="DO5" i="9"/>
  <c r="DN5" i="9"/>
  <c r="DM5" i="9"/>
  <c r="DL5" i="9"/>
  <c r="DK5" i="9"/>
  <c r="DJ5" i="9"/>
  <c r="DI5" i="9"/>
  <c r="DH5" i="9"/>
  <c r="DG5" i="9"/>
  <c r="DF5" i="9"/>
  <c r="DE5" i="9"/>
  <c r="DD5" i="9"/>
  <c r="DC5" i="9"/>
  <c r="DB5" i="9"/>
  <c r="DA5" i="9"/>
  <c r="CZ5" i="9"/>
  <c r="CY5" i="9"/>
  <c r="CX5" i="9"/>
  <c r="CW5" i="9"/>
  <c r="CV5" i="9"/>
  <c r="CU5" i="9"/>
  <c r="CT5" i="9"/>
  <c r="CS5" i="9"/>
  <c r="CR5" i="9"/>
  <c r="CQ5" i="9"/>
  <c r="CP5" i="9"/>
  <c r="CO5" i="9"/>
  <c r="CN5" i="9"/>
  <c r="CM5" i="9"/>
  <c r="CL5" i="9"/>
  <c r="CK5" i="9"/>
  <c r="CJ5" i="9"/>
  <c r="CI5" i="9"/>
  <c r="CH5" i="9"/>
  <c r="CG5" i="9"/>
  <c r="CF5" i="9"/>
  <c r="CE5" i="9"/>
  <c r="CD5" i="9"/>
  <c r="CC5" i="9"/>
  <c r="CB5" i="9"/>
  <c r="CA5" i="9"/>
  <c r="BZ5" i="9"/>
  <c r="BY5" i="9"/>
  <c r="BX5" i="9"/>
  <c r="BW5" i="9"/>
  <c r="BV5" i="9"/>
  <c r="BU5" i="9"/>
  <c r="BT5" i="9"/>
  <c r="BS5" i="9"/>
  <c r="BR5" i="9"/>
  <c r="BQ5" i="9"/>
  <c r="BP5" i="9"/>
  <c r="BO5" i="9"/>
  <c r="BN5" i="9"/>
  <c r="BM5" i="9"/>
  <c r="BL5" i="9"/>
  <c r="BK5" i="9"/>
  <c r="BJ5" i="9"/>
  <c r="BI5" i="9"/>
  <c r="BH5" i="9"/>
  <c r="BG5" i="9"/>
  <c r="BF5" i="9"/>
  <c r="BE5" i="9"/>
  <c r="BD5" i="9"/>
  <c r="BC5" i="9"/>
  <c r="BB5" i="9"/>
  <c r="BA5" i="9"/>
  <c r="AZ5" i="9"/>
  <c r="AY5" i="9"/>
  <c r="AX5" i="9"/>
  <c r="AW5" i="9"/>
  <c r="AV5" i="9"/>
  <c r="AL5" i="9"/>
  <c r="AK5" i="9"/>
  <c r="AE5" i="9"/>
  <c r="AJ5" i="9" s="1"/>
  <c r="AD5" i="9"/>
  <c r="AC5" i="9"/>
  <c r="W5" i="9"/>
  <c r="AT5" i="9" s="1"/>
  <c r="V5" i="9"/>
  <c r="U5" i="9"/>
  <c r="O5" i="9"/>
  <c r="AR5" i="9" s="1"/>
  <c r="N5" i="9"/>
  <c r="M5" i="9"/>
  <c r="G5" i="9"/>
  <c r="AN5" i="9" s="1"/>
  <c r="DR55" i="8"/>
  <c r="DF55" i="8"/>
  <c r="CT55" i="8"/>
  <c r="CG55" i="8"/>
  <c r="CF55" i="8"/>
  <c r="CE55" i="8"/>
  <c r="CD55" i="8"/>
  <c r="CB55" i="8"/>
  <c r="CA55" i="8"/>
  <c r="BZ55" i="8"/>
  <c r="BY55" i="8"/>
  <c r="BR55" i="8"/>
  <c r="BQ55" i="8"/>
  <c r="BP55" i="8"/>
  <c r="BO55" i="8"/>
  <c r="BD55" i="8"/>
  <c r="BC55" i="8"/>
  <c r="BB55" i="8"/>
  <c r="BA55" i="8"/>
  <c r="AZ55" i="8"/>
  <c r="AY55" i="8"/>
  <c r="AX55" i="8"/>
  <c r="AW55" i="8"/>
  <c r="AV55" i="8"/>
  <c r="AU55" i="8"/>
  <c r="AH55" i="8"/>
  <c r="AA55" i="8"/>
  <c r="T55" i="8"/>
  <c r="M55" i="8"/>
  <c r="DR54" i="8"/>
  <c r="DF54" i="8"/>
  <c r="CT54" i="8"/>
  <c r="CG54" i="8"/>
  <c r="CF54" i="8"/>
  <c r="CE54" i="8"/>
  <c r="CD54" i="8"/>
  <c r="CB54" i="8"/>
  <c r="CA54" i="8"/>
  <c r="BZ54" i="8"/>
  <c r="BY54" i="8"/>
  <c r="BR54" i="8"/>
  <c r="BQ54" i="8"/>
  <c r="BP54" i="8"/>
  <c r="BO54" i="8"/>
  <c r="BD54" i="8"/>
  <c r="BC54" i="8"/>
  <c r="BB54" i="8"/>
  <c r="BA54" i="8"/>
  <c r="AZ54" i="8"/>
  <c r="AY54" i="8"/>
  <c r="AX54" i="8"/>
  <c r="AW54" i="8"/>
  <c r="AV54" i="8"/>
  <c r="AU54" i="8"/>
  <c r="AH54" i="8"/>
  <c r="AA54" i="8"/>
  <c r="T54" i="8"/>
  <c r="M54" i="8"/>
  <c r="EQ53" i="8"/>
  <c r="EG53" i="8"/>
  <c r="BD53" i="8"/>
  <c r="AZ53" i="8"/>
  <c r="AY53" i="8"/>
  <c r="EQ52" i="8"/>
  <c r="EG52" i="8"/>
  <c r="DW52" i="8"/>
  <c r="AB52" i="8"/>
  <c r="U52" i="8"/>
  <c r="N52" i="8"/>
  <c r="DR51" i="8"/>
  <c r="DF51" i="8"/>
  <c r="CT51" i="8"/>
  <c r="CG51" i="8"/>
  <c r="CF51" i="8"/>
  <c r="CE51" i="8"/>
  <c r="CD51" i="8"/>
  <c r="CB51" i="8"/>
  <c r="CA51" i="8"/>
  <c r="BZ51" i="8"/>
  <c r="BY51" i="8"/>
  <c r="BR51" i="8"/>
  <c r="BQ51" i="8"/>
  <c r="BP51" i="8"/>
  <c r="BO51" i="8"/>
  <c r="BD51" i="8"/>
  <c r="BC51" i="8"/>
  <c r="BB51" i="8"/>
  <c r="BA51" i="8"/>
  <c r="AZ51" i="8"/>
  <c r="AY51" i="8"/>
  <c r="AX51" i="8"/>
  <c r="AW51" i="8"/>
  <c r="AV51" i="8"/>
  <c r="AU51" i="8"/>
  <c r="AH51" i="8"/>
  <c r="AA51" i="8"/>
  <c r="T51" i="8"/>
  <c r="M51" i="8"/>
  <c r="DR50" i="8"/>
  <c r="DF50" i="8"/>
  <c r="CT50" i="8"/>
  <c r="CG50" i="8"/>
  <c r="CF50" i="8"/>
  <c r="CE50" i="8"/>
  <c r="CD50" i="8"/>
  <c r="CB50" i="8"/>
  <c r="CA50" i="8"/>
  <c r="BZ50" i="8"/>
  <c r="BY50" i="8"/>
  <c r="BR50" i="8"/>
  <c r="BQ50" i="8"/>
  <c r="BP50" i="8"/>
  <c r="BO50" i="8"/>
  <c r="BD50" i="8"/>
  <c r="BC50" i="8"/>
  <c r="BB50" i="8"/>
  <c r="BA50" i="8"/>
  <c r="AZ50" i="8"/>
  <c r="AY50" i="8"/>
  <c r="AX50" i="8"/>
  <c r="AW50" i="8"/>
  <c r="AV50" i="8"/>
  <c r="AU50" i="8"/>
  <c r="AH50" i="8"/>
  <c r="AA50" i="8"/>
  <c r="T50" i="8"/>
  <c r="M50" i="8"/>
  <c r="DR49" i="8"/>
  <c r="DF49" i="8"/>
  <c r="CT49" i="8"/>
  <c r="CG49" i="8"/>
  <c r="CF49" i="8"/>
  <c r="CE49" i="8"/>
  <c r="CD49" i="8"/>
  <c r="CB49" i="8"/>
  <c r="CA49" i="8"/>
  <c r="BZ49" i="8"/>
  <c r="BY49" i="8"/>
  <c r="BR49" i="8"/>
  <c r="BQ49" i="8"/>
  <c r="BP49" i="8"/>
  <c r="BO49" i="8"/>
  <c r="BD49" i="8"/>
  <c r="BC49" i="8"/>
  <c r="BB49" i="8"/>
  <c r="BA49" i="8"/>
  <c r="AZ49" i="8"/>
  <c r="AY49" i="8"/>
  <c r="AX49" i="8"/>
  <c r="AW49" i="8"/>
  <c r="AV49" i="8"/>
  <c r="AU49" i="8"/>
  <c r="AH49" i="8"/>
  <c r="AA49" i="8"/>
  <c r="T49" i="8"/>
  <c r="M49" i="8"/>
  <c r="DR48" i="8"/>
  <c r="DF48" i="8"/>
  <c r="CT48" i="8"/>
  <c r="CG48" i="8"/>
  <c r="CF48" i="8"/>
  <c r="CE48" i="8"/>
  <c r="CD48" i="8"/>
  <c r="CB48" i="8"/>
  <c r="CA48" i="8"/>
  <c r="BZ48" i="8"/>
  <c r="BY48" i="8"/>
  <c r="BR48" i="8"/>
  <c r="BQ48" i="8"/>
  <c r="BP48" i="8"/>
  <c r="BO48" i="8"/>
  <c r="BD48" i="8"/>
  <c r="BC48" i="8"/>
  <c r="BB48" i="8"/>
  <c r="BA48" i="8"/>
  <c r="AZ48" i="8"/>
  <c r="AY48" i="8"/>
  <c r="AX48" i="8"/>
  <c r="AW48" i="8"/>
  <c r="AV48" i="8"/>
  <c r="AU48" i="8"/>
  <c r="AH48" i="8"/>
  <c r="AA48" i="8"/>
  <c r="T48" i="8"/>
  <c r="M48" i="8"/>
  <c r="DR47" i="8"/>
  <c r="DF47" i="8"/>
  <c r="CT47" i="8"/>
  <c r="CG47" i="8"/>
  <c r="CF47" i="8"/>
  <c r="CE47" i="8"/>
  <c r="CD47" i="8"/>
  <c r="CB47" i="8"/>
  <c r="CA47" i="8"/>
  <c r="BZ47" i="8"/>
  <c r="BY47" i="8"/>
  <c r="BR47" i="8"/>
  <c r="BQ47" i="8"/>
  <c r="BP47" i="8"/>
  <c r="BO47" i="8"/>
  <c r="BD47" i="8"/>
  <c r="BC47" i="8"/>
  <c r="BB47" i="8"/>
  <c r="BA47" i="8"/>
  <c r="AZ47" i="8"/>
  <c r="AY47" i="8"/>
  <c r="AX47" i="8"/>
  <c r="AW47" i="8"/>
  <c r="AV47" i="8"/>
  <c r="AU47" i="8"/>
  <c r="AH47" i="8"/>
  <c r="AA47" i="8"/>
  <c r="T47" i="8"/>
  <c r="M47" i="8"/>
  <c r="DR46" i="8"/>
  <c r="DF46" i="8"/>
  <c r="CT46" i="8"/>
  <c r="CG46" i="8"/>
  <c r="CF46" i="8"/>
  <c r="CE46" i="8"/>
  <c r="CD46" i="8"/>
  <c r="CB46" i="8"/>
  <c r="CA46" i="8"/>
  <c r="BZ46" i="8"/>
  <c r="BY46" i="8"/>
  <c r="BR46" i="8"/>
  <c r="BQ46" i="8"/>
  <c r="BP46" i="8"/>
  <c r="BO46" i="8"/>
  <c r="BD46" i="8"/>
  <c r="BC46" i="8"/>
  <c r="BB46" i="8"/>
  <c r="BA46" i="8"/>
  <c r="AZ46" i="8"/>
  <c r="AY46" i="8"/>
  <c r="AX46" i="8"/>
  <c r="AW46" i="8"/>
  <c r="AV46" i="8"/>
  <c r="AU46" i="8"/>
  <c r="AH46" i="8"/>
  <c r="AA46" i="8"/>
  <c r="T46" i="8"/>
  <c r="M46" i="8"/>
  <c r="DR45" i="8"/>
  <c r="DF45" i="8"/>
  <c r="CT45" i="8"/>
  <c r="BR45" i="8"/>
  <c r="BQ45" i="8"/>
  <c r="BP45" i="8"/>
  <c r="BO45" i="8"/>
  <c r="BB45" i="8"/>
  <c r="BA45" i="8"/>
  <c r="AV45" i="8"/>
  <c r="AU45" i="8"/>
  <c r="AB45" i="8"/>
  <c r="U45" i="8"/>
  <c r="N45" i="8"/>
  <c r="M45" i="8"/>
  <c r="DR44" i="8"/>
  <c r="DF44" i="8"/>
  <c r="CT44" i="8"/>
  <c r="BR44" i="8"/>
  <c r="BQ44" i="8"/>
  <c r="BP44" i="8"/>
  <c r="BO44" i="8"/>
  <c r="BB44" i="8"/>
  <c r="BA44" i="8"/>
  <c r="AV44" i="8"/>
  <c r="AU44" i="8"/>
  <c r="AB44" i="8"/>
  <c r="U44" i="8"/>
  <c r="N44" i="8"/>
  <c r="M44" i="8"/>
  <c r="DR43" i="8"/>
  <c r="DF43" i="8"/>
  <c r="CT43" i="8"/>
  <c r="CG43" i="8"/>
  <c r="CF43" i="8"/>
  <c r="CE43" i="8"/>
  <c r="CD43" i="8"/>
  <c r="CB43" i="8"/>
  <c r="CA43" i="8"/>
  <c r="BZ43" i="8"/>
  <c r="BY43" i="8"/>
  <c r="BR43" i="8"/>
  <c r="BQ43" i="8"/>
  <c r="BP43" i="8"/>
  <c r="BO43" i="8"/>
  <c r="BD43" i="8"/>
  <c r="BC43" i="8"/>
  <c r="BB43" i="8"/>
  <c r="BA43" i="8"/>
  <c r="AZ43" i="8"/>
  <c r="AY43" i="8"/>
  <c r="AX43" i="8"/>
  <c r="AW43" i="8"/>
  <c r="AV43" i="8"/>
  <c r="AU43" i="8"/>
  <c r="AH43" i="8"/>
  <c r="AA43" i="8"/>
  <c r="T43" i="8"/>
  <c r="M43" i="8"/>
  <c r="DR42" i="8"/>
  <c r="DF42" i="8"/>
  <c r="CT42" i="8"/>
  <c r="CG42" i="8"/>
  <c r="CF42" i="8"/>
  <c r="CE42" i="8"/>
  <c r="CD42" i="8"/>
  <c r="CB42" i="8"/>
  <c r="CA42" i="8"/>
  <c r="BZ42" i="8"/>
  <c r="BY42" i="8"/>
  <c r="BR42" i="8"/>
  <c r="BQ42" i="8"/>
  <c r="BP42" i="8"/>
  <c r="BO42" i="8"/>
  <c r="BD42" i="8"/>
  <c r="BC42" i="8"/>
  <c r="BB42" i="8"/>
  <c r="BA42" i="8"/>
  <c r="AZ42" i="8"/>
  <c r="AY42" i="8"/>
  <c r="AX42" i="8"/>
  <c r="AW42" i="8"/>
  <c r="AV42" i="8"/>
  <c r="AU42" i="8"/>
  <c r="AH42" i="8"/>
  <c r="AA42" i="8"/>
  <c r="T42" i="8"/>
  <c r="M42" i="8"/>
  <c r="DR41" i="8"/>
  <c r="DF41" i="8"/>
  <c r="CT41" i="8"/>
  <c r="BA41" i="8"/>
  <c r="AB41" i="8"/>
  <c r="U41" i="8"/>
  <c r="N41" i="8"/>
  <c r="DW40" i="8"/>
  <c r="DR40" i="8"/>
  <c r="DF40" i="8"/>
  <c r="CO40" i="8"/>
  <c r="CG40" i="8"/>
  <c r="CF40" i="8"/>
  <c r="CE40" i="8"/>
  <c r="CD40" i="8"/>
  <c r="CB40" i="8"/>
  <c r="CA40" i="8"/>
  <c r="BZ40" i="8"/>
  <c r="BY40" i="8"/>
  <c r="BR40" i="8"/>
  <c r="BQ40" i="8"/>
  <c r="BP40" i="8"/>
  <c r="BO40" i="8"/>
  <c r="BD40" i="8"/>
  <c r="BC40" i="8"/>
  <c r="BB40" i="8"/>
  <c r="BA40" i="8"/>
  <c r="AZ40" i="8"/>
  <c r="AY40" i="8"/>
  <c r="AX40" i="8"/>
  <c r="AW40" i="8"/>
  <c r="AV40" i="8"/>
  <c r="AU40" i="8"/>
  <c r="AH40" i="8"/>
  <c r="AA40" i="8"/>
  <c r="T40" i="8"/>
  <c r="M40" i="8"/>
  <c r="DR39" i="8"/>
  <c r="DF39" i="8"/>
  <c r="CT39" i="8"/>
  <c r="BD39" i="8"/>
  <c r="BC39" i="8"/>
  <c r="BB39" i="8"/>
  <c r="BA39" i="8"/>
  <c r="AZ39" i="8"/>
  <c r="AY39" i="8"/>
  <c r="AX39" i="8"/>
  <c r="AW39" i="8"/>
  <c r="AV39" i="8"/>
  <c r="AU39" i="8"/>
  <c r="AB39" i="8"/>
  <c r="U39" i="8"/>
  <c r="N39" i="8"/>
  <c r="DW38" i="8"/>
  <c r="DR38" i="8"/>
  <c r="DF38" i="8"/>
  <c r="CO38" i="8"/>
  <c r="CG38" i="8"/>
  <c r="CF38" i="8"/>
  <c r="CE38" i="8"/>
  <c r="CD38" i="8"/>
  <c r="CB38" i="8"/>
  <c r="CA38" i="8"/>
  <c r="BZ38" i="8"/>
  <c r="BY38" i="8"/>
  <c r="BR38" i="8"/>
  <c r="BQ38" i="8"/>
  <c r="BP38" i="8"/>
  <c r="BO38" i="8"/>
  <c r="BD38" i="8"/>
  <c r="BC38" i="8"/>
  <c r="BB38" i="8"/>
  <c r="BA38" i="8"/>
  <c r="AZ38" i="8"/>
  <c r="AY38" i="8"/>
  <c r="AX38" i="8"/>
  <c r="AW38" i="8"/>
  <c r="AV38" i="8"/>
  <c r="AU38" i="8"/>
  <c r="AH38" i="8"/>
  <c r="AA38" i="8"/>
  <c r="T38" i="8"/>
  <c r="M38" i="8"/>
  <c r="DR37" i="8"/>
  <c r="DF37" i="8"/>
  <c r="CT37" i="8"/>
  <c r="CG37" i="8"/>
  <c r="CF37" i="8"/>
  <c r="CE37" i="8"/>
  <c r="CD37" i="8"/>
  <c r="CB37" i="8"/>
  <c r="CA37" i="8"/>
  <c r="BZ37" i="8"/>
  <c r="BY37" i="8"/>
  <c r="BR37" i="8"/>
  <c r="BQ37" i="8"/>
  <c r="BP37" i="8"/>
  <c r="BO37" i="8"/>
  <c r="BD37" i="8"/>
  <c r="BC37" i="8"/>
  <c r="BB37" i="8"/>
  <c r="BA37" i="8"/>
  <c r="AZ37" i="8"/>
  <c r="AY37" i="8"/>
  <c r="AX37" i="8"/>
  <c r="AW37" i="8"/>
  <c r="AV37" i="8"/>
  <c r="AU37" i="8"/>
  <c r="AH37" i="8"/>
  <c r="AA37" i="8"/>
  <c r="T37" i="8"/>
  <c r="M37" i="8"/>
  <c r="DR36" i="8"/>
  <c r="DF36" i="8"/>
  <c r="CT36" i="8"/>
  <c r="CG36" i="8"/>
  <c r="CF36" i="8"/>
  <c r="CE36" i="8"/>
  <c r="CD36" i="8"/>
  <c r="CB36" i="8"/>
  <c r="CA36" i="8"/>
  <c r="BZ36" i="8"/>
  <c r="BY36" i="8"/>
  <c r="BR36" i="8"/>
  <c r="BQ36" i="8"/>
  <c r="BP36" i="8"/>
  <c r="BO36" i="8"/>
  <c r="BD36" i="8"/>
  <c r="BC36" i="8"/>
  <c r="BB36" i="8"/>
  <c r="BA36" i="8"/>
  <c r="AZ36" i="8"/>
  <c r="AY36" i="8"/>
  <c r="AX36" i="8"/>
  <c r="AW36" i="8"/>
  <c r="AV36" i="8"/>
  <c r="AU36" i="8"/>
  <c r="AH36" i="8"/>
  <c r="AA36" i="8"/>
  <c r="T36" i="8"/>
  <c r="M36" i="8"/>
  <c r="DR35" i="8"/>
  <c r="DF35" i="8"/>
  <c r="CT35" i="8"/>
  <c r="CG35" i="8"/>
  <c r="CF35" i="8"/>
  <c r="CE35" i="8"/>
  <c r="CD35" i="8"/>
  <c r="CB35" i="8"/>
  <c r="CA35" i="8"/>
  <c r="BZ35" i="8"/>
  <c r="BY35" i="8"/>
  <c r="BR35" i="8"/>
  <c r="BQ35" i="8"/>
  <c r="BP35" i="8"/>
  <c r="BO35" i="8"/>
  <c r="BD35" i="8"/>
  <c r="BC35" i="8"/>
  <c r="BB35" i="8"/>
  <c r="BA35" i="8"/>
  <c r="AZ35" i="8"/>
  <c r="AY35" i="8"/>
  <c r="AX35" i="8"/>
  <c r="AW35" i="8"/>
  <c r="AV35" i="8"/>
  <c r="AU35" i="8"/>
  <c r="AH35" i="8"/>
  <c r="AA35" i="8"/>
  <c r="T35" i="8"/>
  <c r="M35" i="8"/>
  <c r="DR34" i="8"/>
  <c r="DF34" i="8"/>
  <c r="CT34" i="8"/>
  <c r="CG34" i="8"/>
  <c r="CF34" i="8"/>
  <c r="CE34" i="8"/>
  <c r="CD34" i="8"/>
  <c r="CB34" i="8"/>
  <c r="CA34" i="8"/>
  <c r="BZ34" i="8"/>
  <c r="BY34" i="8"/>
  <c r="BR34" i="8"/>
  <c r="BQ34" i="8"/>
  <c r="BP34" i="8"/>
  <c r="BO34" i="8"/>
  <c r="BD34" i="8"/>
  <c r="BC34" i="8"/>
  <c r="BB34" i="8"/>
  <c r="BA34" i="8"/>
  <c r="AZ34" i="8"/>
  <c r="AY34" i="8"/>
  <c r="AX34" i="8"/>
  <c r="AW34" i="8"/>
  <c r="AV34" i="8"/>
  <c r="AU34" i="8"/>
  <c r="AH34" i="8"/>
  <c r="AA34" i="8"/>
  <c r="T34" i="8"/>
  <c r="M34" i="8"/>
  <c r="DR33" i="8"/>
  <c r="DF33" i="8"/>
  <c r="CT33" i="8"/>
  <c r="CG33" i="8"/>
  <c r="CF33" i="8"/>
  <c r="CE33" i="8"/>
  <c r="CD33" i="8"/>
  <c r="CB33" i="8"/>
  <c r="CA33" i="8"/>
  <c r="BZ33" i="8"/>
  <c r="BY33" i="8"/>
  <c r="BR33" i="8"/>
  <c r="BQ33" i="8"/>
  <c r="BP33" i="8"/>
  <c r="BO33" i="8"/>
  <c r="BD33" i="8"/>
  <c r="BC33" i="8"/>
  <c r="BB33" i="8"/>
  <c r="BA33" i="8"/>
  <c r="AZ33" i="8"/>
  <c r="AY33" i="8"/>
  <c r="AX33" i="8"/>
  <c r="AW33" i="8"/>
  <c r="AV33" i="8"/>
  <c r="AU33" i="8"/>
  <c r="AH33" i="8"/>
  <c r="AA33" i="8"/>
  <c r="T33" i="8"/>
  <c r="M33" i="8"/>
  <c r="DR32" i="8"/>
  <c r="DF32" i="8"/>
  <c r="CT32" i="8"/>
  <c r="CG32" i="8"/>
  <c r="CF32" i="8"/>
  <c r="CE32" i="8"/>
  <c r="CD32" i="8"/>
  <c r="CB32" i="8"/>
  <c r="CA32" i="8"/>
  <c r="BZ32" i="8"/>
  <c r="BY32" i="8"/>
  <c r="BR32" i="8"/>
  <c r="BQ32" i="8"/>
  <c r="BP32" i="8"/>
  <c r="BO32" i="8"/>
  <c r="BD32" i="8"/>
  <c r="BC32" i="8"/>
  <c r="BB32" i="8"/>
  <c r="BA32" i="8"/>
  <c r="AZ32" i="8"/>
  <c r="AY32" i="8"/>
  <c r="AX32" i="8"/>
  <c r="AW32" i="8"/>
  <c r="AV32" i="8"/>
  <c r="AU32" i="8"/>
  <c r="AH32" i="8"/>
  <c r="AA32" i="8"/>
  <c r="T32" i="8"/>
  <c r="M32" i="8"/>
  <c r="DR31" i="8"/>
  <c r="DF31" i="8"/>
  <c r="CT31" i="8"/>
  <c r="CG31" i="8"/>
  <c r="CF31" i="8"/>
  <c r="CE31" i="8"/>
  <c r="CD31" i="8"/>
  <c r="CB31" i="8"/>
  <c r="CA31" i="8"/>
  <c r="BZ31" i="8"/>
  <c r="BY31" i="8"/>
  <c r="BR31" i="8"/>
  <c r="BQ31" i="8"/>
  <c r="BP31" i="8"/>
  <c r="BO31" i="8"/>
  <c r="BD31" i="8"/>
  <c r="BC31" i="8"/>
  <c r="BB31" i="8"/>
  <c r="BA31" i="8"/>
  <c r="AZ31" i="8"/>
  <c r="AY31" i="8"/>
  <c r="AX31" i="8"/>
  <c r="AW31" i="8"/>
  <c r="AV31" i="8"/>
  <c r="AU31" i="8"/>
  <c r="AH31" i="8"/>
  <c r="AA31" i="8"/>
  <c r="T31" i="8"/>
  <c r="M31" i="8"/>
  <c r="DR30" i="8"/>
  <c r="DF30" i="8"/>
  <c r="CT30" i="8"/>
  <c r="CG30" i="8"/>
  <c r="CF30" i="8"/>
  <c r="CE30" i="8"/>
  <c r="CD30" i="8"/>
  <c r="CB30" i="8"/>
  <c r="CA30" i="8"/>
  <c r="BZ30" i="8"/>
  <c r="BY30" i="8"/>
  <c r="BR30" i="8"/>
  <c r="BQ30" i="8"/>
  <c r="BP30" i="8"/>
  <c r="BO30" i="8"/>
  <c r="BB30" i="8"/>
  <c r="BA30" i="8"/>
  <c r="AV30" i="8"/>
  <c r="AU30" i="8"/>
  <c r="AB30" i="8"/>
  <c r="AA30" i="8"/>
  <c r="U30" i="8"/>
  <c r="T30" i="8"/>
  <c r="N30" i="8"/>
  <c r="M30" i="8"/>
  <c r="DR29" i="8"/>
  <c r="DF29" i="8"/>
  <c r="CT29" i="8"/>
  <c r="CG29" i="8"/>
  <c r="CF29" i="8"/>
  <c r="CE29" i="8"/>
  <c r="CD29" i="8"/>
  <c r="CB29" i="8"/>
  <c r="CA29" i="8"/>
  <c r="BZ29" i="8"/>
  <c r="BY29" i="8"/>
  <c r="BR29" i="8"/>
  <c r="BQ29" i="8"/>
  <c r="BP29" i="8"/>
  <c r="BO29" i="8"/>
  <c r="BD29" i="8"/>
  <c r="BC29" i="8"/>
  <c r="BB29" i="8"/>
  <c r="BA29" i="8"/>
  <c r="AZ29" i="8"/>
  <c r="AY29" i="8"/>
  <c r="AX29" i="8"/>
  <c r="AW29" i="8"/>
  <c r="AV29" i="8"/>
  <c r="AU29" i="8"/>
  <c r="AH29" i="8"/>
  <c r="AA29" i="8"/>
  <c r="T29" i="8"/>
  <c r="M29" i="8"/>
  <c r="DR28" i="8"/>
  <c r="DF28" i="8"/>
  <c r="CT28" i="8"/>
  <c r="CG28" i="8"/>
  <c r="CF28" i="8"/>
  <c r="CE28" i="8"/>
  <c r="CD28" i="8"/>
  <c r="CB28" i="8"/>
  <c r="CA28" i="8"/>
  <c r="BZ28" i="8"/>
  <c r="BY28" i="8"/>
  <c r="BR28" i="8"/>
  <c r="BQ28" i="8"/>
  <c r="BP28" i="8"/>
  <c r="BO28" i="8"/>
  <c r="BD28" i="8"/>
  <c r="BC28" i="8"/>
  <c r="BB28" i="8"/>
  <c r="BA28" i="8"/>
  <c r="AZ28" i="8"/>
  <c r="AY28" i="8"/>
  <c r="AX28" i="8"/>
  <c r="AW28" i="8"/>
  <c r="AV28" i="8"/>
  <c r="AU28" i="8"/>
  <c r="AH28" i="8"/>
  <c r="AA28" i="8"/>
  <c r="T28" i="8"/>
  <c r="M28" i="8"/>
  <c r="DR27" i="8"/>
  <c r="DF27" i="8"/>
  <c r="CT27" i="8"/>
  <c r="CG27" i="8"/>
  <c r="CF27" i="8"/>
  <c r="CE27" i="8"/>
  <c r="CD27" i="8"/>
  <c r="CB27" i="8"/>
  <c r="CA27" i="8"/>
  <c r="BZ27" i="8"/>
  <c r="BY27" i="8"/>
  <c r="BR27" i="8"/>
  <c r="BQ27" i="8"/>
  <c r="BP27" i="8"/>
  <c r="BO27" i="8"/>
  <c r="BD27" i="8"/>
  <c r="BC27" i="8"/>
  <c r="BB27" i="8"/>
  <c r="BA27" i="8"/>
  <c r="AZ27" i="8"/>
  <c r="AY27" i="8"/>
  <c r="AX27" i="8"/>
  <c r="AW27" i="8"/>
  <c r="AV27" i="8"/>
  <c r="AU27" i="8"/>
  <c r="AH27" i="8"/>
  <c r="AA27" i="8"/>
  <c r="T27" i="8"/>
  <c r="M27" i="8"/>
  <c r="DR26" i="8"/>
  <c r="DF26" i="8"/>
  <c r="CT26" i="8"/>
  <c r="CG26" i="8"/>
  <c r="CF26" i="8"/>
  <c r="CE26" i="8"/>
  <c r="CD26" i="8"/>
  <c r="CB26" i="8"/>
  <c r="CA26" i="8"/>
  <c r="BZ26" i="8"/>
  <c r="BY26" i="8"/>
  <c r="BR26" i="8"/>
  <c r="BQ26" i="8"/>
  <c r="BP26" i="8"/>
  <c r="BO26" i="8"/>
  <c r="BD26" i="8"/>
  <c r="BC26" i="8"/>
  <c r="BB26" i="8"/>
  <c r="BA26" i="8"/>
  <c r="AZ26" i="8"/>
  <c r="AY26" i="8"/>
  <c r="AX26" i="8"/>
  <c r="AW26" i="8"/>
  <c r="AV26" i="8"/>
  <c r="AU26" i="8"/>
  <c r="AH26" i="8"/>
  <c r="AA26" i="8"/>
  <c r="T26" i="8"/>
  <c r="M26" i="8"/>
  <c r="DR25" i="8"/>
  <c r="DF25" i="8"/>
  <c r="CT25" i="8"/>
  <c r="CG25" i="8"/>
  <c r="CF25" i="8"/>
  <c r="CE25" i="8"/>
  <c r="CD25" i="8"/>
  <c r="CB25" i="8"/>
  <c r="CA25" i="8"/>
  <c r="BZ25" i="8"/>
  <c r="BY25" i="8"/>
  <c r="BR25" i="8"/>
  <c r="BQ25" i="8"/>
  <c r="BP25" i="8"/>
  <c r="BO25" i="8"/>
  <c r="BD25" i="8"/>
  <c r="BC25" i="8"/>
  <c r="BB25" i="8"/>
  <c r="BA25" i="8"/>
  <c r="AZ25" i="8"/>
  <c r="AY25" i="8"/>
  <c r="AX25" i="8"/>
  <c r="AW25" i="8"/>
  <c r="AV25" i="8"/>
  <c r="AU25" i="8"/>
  <c r="AH25" i="8"/>
  <c r="AA25" i="8"/>
  <c r="T25" i="8"/>
  <c r="M25" i="8"/>
  <c r="DR24" i="8"/>
  <c r="DF24" i="8"/>
  <c r="CT24" i="8"/>
  <c r="CG24" i="8"/>
  <c r="CF24" i="8"/>
  <c r="CE24" i="8"/>
  <c r="CD24" i="8"/>
  <c r="CB24" i="8"/>
  <c r="CA24" i="8"/>
  <c r="BZ24" i="8"/>
  <c r="BY24" i="8"/>
  <c r="BR24" i="8"/>
  <c r="BQ24" i="8"/>
  <c r="BP24" i="8"/>
  <c r="BO24" i="8"/>
  <c r="BD24" i="8"/>
  <c r="BC24" i="8"/>
  <c r="BB24" i="8"/>
  <c r="BA24" i="8"/>
  <c r="AZ24" i="8"/>
  <c r="AY24" i="8"/>
  <c r="AX24" i="8"/>
  <c r="AW24" i="8"/>
  <c r="AV24" i="8"/>
  <c r="AU24" i="8"/>
  <c r="AH24" i="8"/>
  <c r="AA24" i="8"/>
  <c r="T24" i="8"/>
  <c r="M24" i="8"/>
  <c r="DR23" i="8"/>
  <c r="DF23" i="8"/>
  <c r="CT23" i="8"/>
  <c r="CG23" i="8"/>
  <c r="CF23" i="8"/>
  <c r="CE23" i="8"/>
  <c r="CD23" i="8"/>
  <c r="CB23" i="8"/>
  <c r="CA23" i="8"/>
  <c r="BZ23" i="8"/>
  <c r="BY23" i="8"/>
  <c r="BR23" i="8"/>
  <c r="BQ23" i="8"/>
  <c r="BP23" i="8"/>
  <c r="BO23" i="8"/>
  <c r="BD23" i="8"/>
  <c r="BC23" i="8"/>
  <c r="BB23" i="8"/>
  <c r="BA23" i="8"/>
  <c r="AZ23" i="8"/>
  <c r="AY23" i="8"/>
  <c r="AX23" i="8"/>
  <c r="AW23" i="8"/>
  <c r="AV23" i="8"/>
  <c r="AU23" i="8"/>
  <c r="AH23" i="8"/>
  <c r="AA23" i="8"/>
  <c r="T23" i="8"/>
  <c r="M23" i="8"/>
  <c r="DR22" i="8"/>
  <c r="DF22" i="8"/>
  <c r="CT22" i="8"/>
  <c r="CG22" i="8"/>
  <c r="CF22" i="8"/>
  <c r="CE22" i="8"/>
  <c r="CD22" i="8"/>
  <c r="CB22" i="8"/>
  <c r="CA22" i="8"/>
  <c r="BZ22" i="8"/>
  <c r="BY22" i="8"/>
  <c r="BR22" i="8"/>
  <c r="BQ22" i="8"/>
  <c r="BP22" i="8"/>
  <c r="BO22" i="8"/>
  <c r="BD22" i="8"/>
  <c r="BC22" i="8"/>
  <c r="BB22" i="8"/>
  <c r="BA22" i="8"/>
  <c r="AZ22" i="8"/>
  <c r="AY22" i="8"/>
  <c r="AX22" i="8"/>
  <c r="AW22" i="8"/>
  <c r="AV22" i="8"/>
  <c r="AU22" i="8"/>
  <c r="AH22" i="8"/>
  <c r="AA22" i="8"/>
  <c r="T22" i="8"/>
  <c r="M22" i="8"/>
  <c r="DR21" i="8"/>
  <c r="DF21" i="8"/>
  <c r="CT21" i="8"/>
  <c r="CG21" i="8"/>
  <c r="CF21" i="8"/>
  <c r="CE21" i="8"/>
  <c r="CD21" i="8"/>
  <c r="CB21" i="8"/>
  <c r="CA21" i="8"/>
  <c r="BZ21" i="8"/>
  <c r="BY21" i="8"/>
  <c r="BR21" i="8"/>
  <c r="BQ21" i="8"/>
  <c r="BP21" i="8"/>
  <c r="BO21" i="8"/>
  <c r="BD21" i="8"/>
  <c r="BC21" i="8"/>
  <c r="BB21" i="8"/>
  <c r="BA21" i="8"/>
  <c r="AZ21" i="8"/>
  <c r="AY21" i="8"/>
  <c r="AX21" i="8"/>
  <c r="AW21" i="8"/>
  <c r="AV21" i="8"/>
  <c r="AU21" i="8"/>
  <c r="AH21" i="8"/>
  <c r="AA21" i="8"/>
  <c r="T21" i="8"/>
  <c r="M21" i="8"/>
  <c r="DR20" i="8"/>
  <c r="DF20" i="8"/>
  <c r="CT20" i="8"/>
  <c r="CG20" i="8"/>
  <c r="CF20" i="8"/>
  <c r="CE20" i="8"/>
  <c r="CD20" i="8"/>
  <c r="CB20" i="8"/>
  <c r="CA20" i="8"/>
  <c r="BZ20" i="8"/>
  <c r="BY20" i="8"/>
  <c r="BR20" i="8"/>
  <c r="BQ20" i="8"/>
  <c r="BP20" i="8"/>
  <c r="BO20" i="8"/>
  <c r="BD20" i="8"/>
  <c r="BC20" i="8"/>
  <c r="BB20" i="8"/>
  <c r="BA20" i="8"/>
  <c r="AZ20" i="8"/>
  <c r="AY20" i="8"/>
  <c r="AX20" i="8"/>
  <c r="AW20" i="8"/>
  <c r="AV20" i="8"/>
  <c r="AU20" i="8"/>
  <c r="AH20" i="8"/>
  <c r="AA20" i="8"/>
  <c r="T20" i="8"/>
  <c r="M20" i="8"/>
  <c r="DR19" i="8"/>
  <c r="DF19" i="8"/>
  <c r="CT19" i="8"/>
  <c r="CG19" i="8"/>
  <c r="CF19" i="8"/>
  <c r="CE19" i="8"/>
  <c r="CD19" i="8"/>
  <c r="CB19" i="8"/>
  <c r="CA19" i="8"/>
  <c r="BZ19" i="8"/>
  <c r="BY19" i="8"/>
  <c r="BR19" i="8"/>
  <c r="BQ19" i="8"/>
  <c r="BP19" i="8"/>
  <c r="BO19" i="8"/>
  <c r="BD19" i="8"/>
  <c r="BC19" i="8"/>
  <c r="BB19" i="8"/>
  <c r="BA19" i="8"/>
  <c r="AZ19" i="8"/>
  <c r="AY19" i="8"/>
  <c r="AX19" i="8"/>
  <c r="AW19" i="8"/>
  <c r="AV19" i="8"/>
  <c r="AU19" i="8"/>
  <c r="AH19" i="8"/>
  <c r="AA19" i="8"/>
  <c r="T19" i="8"/>
  <c r="M19" i="8"/>
  <c r="EQ18" i="8"/>
  <c r="EG18" i="8"/>
  <c r="DW18" i="8"/>
  <c r="AB18" i="8"/>
  <c r="U18" i="8"/>
  <c r="N18" i="8"/>
  <c r="DR17" i="8"/>
  <c r="DF17" i="8"/>
  <c r="CT17" i="8"/>
  <c r="BA17" i="8"/>
  <c r="AB17" i="8"/>
  <c r="U17" i="8"/>
  <c r="N17" i="8"/>
  <c r="M17" i="8"/>
  <c r="DR16" i="8"/>
  <c r="DF16" i="8"/>
  <c r="CT16" i="8"/>
  <c r="CG16" i="8"/>
  <c r="CF16" i="8"/>
  <c r="CE16" i="8"/>
  <c r="CD16" i="8"/>
  <c r="CB16" i="8"/>
  <c r="CA16" i="8"/>
  <c r="BZ16" i="8"/>
  <c r="BY16" i="8"/>
  <c r="BR16" i="8"/>
  <c r="BQ16" i="8"/>
  <c r="BP16" i="8"/>
  <c r="BO16" i="8"/>
  <c r="BD16" i="8"/>
  <c r="BC16" i="8"/>
  <c r="BB16" i="8"/>
  <c r="BA16" i="8"/>
  <c r="AZ16" i="8"/>
  <c r="AY16" i="8"/>
  <c r="AX16" i="8"/>
  <c r="AW16" i="8"/>
  <c r="AV16" i="8"/>
  <c r="AU16" i="8"/>
  <c r="AH16" i="8"/>
  <c r="AA16" i="8"/>
  <c r="T16" i="8"/>
  <c r="M16" i="8"/>
  <c r="DR15" i="8"/>
  <c r="DF15" i="8"/>
  <c r="CT15" i="8"/>
  <c r="CG15" i="8"/>
  <c r="CF15" i="8"/>
  <c r="CE15" i="8"/>
  <c r="CD15" i="8"/>
  <c r="CB15" i="8"/>
  <c r="CA15" i="8"/>
  <c r="BZ15" i="8"/>
  <c r="BY15" i="8"/>
  <c r="BR15" i="8"/>
  <c r="BQ15" i="8"/>
  <c r="BP15" i="8"/>
  <c r="BO15" i="8"/>
  <c r="BD15" i="8"/>
  <c r="BC15" i="8"/>
  <c r="BB15" i="8"/>
  <c r="BA15" i="8"/>
  <c r="AZ15" i="8"/>
  <c r="AY15" i="8"/>
  <c r="AX15" i="8"/>
  <c r="AW15" i="8"/>
  <c r="AV15" i="8"/>
  <c r="AU15" i="8"/>
  <c r="AH15" i="8"/>
  <c r="AA15" i="8"/>
  <c r="T15" i="8"/>
  <c r="M15" i="8"/>
  <c r="DR14" i="8"/>
  <c r="DF14" i="8"/>
  <c r="CT14" i="8"/>
  <c r="CG14" i="8"/>
  <c r="CF14" i="8"/>
  <c r="CE14" i="8"/>
  <c r="CD14" i="8"/>
  <c r="CB14" i="8"/>
  <c r="CA14" i="8"/>
  <c r="BZ14" i="8"/>
  <c r="BY14" i="8"/>
  <c r="BR14" i="8"/>
  <c r="BQ14" i="8"/>
  <c r="BP14" i="8"/>
  <c r="BO14" i="8"/>
  <c r="BD14" i="8"/>
  <c r="BC14" i="8"/>
  <c r="BB14" i="8"/>
  <c r="BA14" i="8"/>
  <c r="AZ14" i="8"/>
  <c r="AY14" i="8"/>
  <c r="AX14" i="8"/>
  <c r="AW14" i="8"/>
  <c r="AV14" i="8"/>
  <c r="AU14" i="8"/>
  <c r="AH14" i="8"/>
  <c r="AA14" i="8"/>
  <c r="T14" i="8"/>
  <c r="M14" i="8"/>
  <c r="DR13" i="8"/>
  <c r="DF13" i="8"/>
  <c r="CT13" i="8"/>
  <c r="CG13" i="8"/>
  <c r="CF13" i="8"/>
  <c r="CE13" i="8"/>
  <c r="CD13" i="8"/>
  <c r="CB13" i="8"/>
  <c r="CA13" i="8"/>
  <c r="BZ13" i="8"/>
  <c r="BY13" i="8"/>
  <c r="BR13" i="8"/>
  <c r="BQ13" i="8"/>
  <c r="BP13" i="8"/>
  <c r="BO13" i="8"/>
  <c r="BD13" i="8"/>
  <c r="BC13" i="8"/>
  <c r="BB13" i="8"/>
  <c r="BA13" i="8"/>
  <c r="AZ13" i="8"/>
  <c r="AY13" i="8"/>
  <c r="AX13" i="8"/>
  <c r="AW13" i="8"/>
  <c r="AV13" i="8"/>
  <c r="AU13" i="8"/>
  <c r="AH13" i="8"/>
  <c r="AA13" i="8"/>
  <c r="T13" i="8"/>
  <c r="M13" i="8"/>
  <c r="DR12" i="8"/>
  <c r="DF12" i="8"/>
  <c r="CT12" i="8"/>
  <c r="CG12" i="8"/>
  <c r="CF12" i="8"/>
  <c r="CE12" i="8"/>
  <c r="CD12" i="8"/>
  <c r="CB12" i="8"/>
  <c r="CA12" i="8"/>
  <c r="BZ12" i="8"/>
  <c r="BY12" i="8"/>
  <c r="BR12" i="8"/>
  <c r="BQ12" i="8"/>
  <c r="BP12" i="8"/>
  <c r="BO12" i="8"/>
  <c r="BD12" i="8"/>
  <c r="BC12" i="8"/>
  <c r="BB12" i="8"/>
  <c r="BA12" i="8"/>
  <c r="AZ12" i="8"/>
  <c r="AY12" i="8"/>
  <c r="AX12" i="8"/>
  <c r="AW12" i="8"/>
  <c r="AV12" i="8"/>
  <c r="AU12" i="8"/>
  <c r="AH12" i="8"/>
  <c r="AA12" i="8"/>
  <c r="T12" i="8"/>
  <c r="M12" i="8"/>
  <c r="DR11" i="8"/>
  <c r="DF11" i="8"/>
  <c r="CT11" i="8"/>
  <c r="CG11" i="8"/>
  <c r="CF11" i="8"/>
  <c r="CE11" i="8"/>
  <c r="CD11" i="8"/>
  <c r="CB11" i="8"/>
  <c r="CA11" i="8"/>
  <c r="BZ11" i="8"/>
  <c r="BY11" i="8"/>
  <c r="BR11" i="8"/>
  <c r="BQ11" i="8"/>
  <c r="BP11" i="8"/>
  <c r="BO11" i="8"/>
  <c r="BD11" i="8"/>
  <c r="BC11" i="8"/>
  <c r="BB11" i="8"/>
  <c r="BA11" i="8"/>
  <c r="AX11" i="8"/>
  <c r="AW11" i="8"/>
  <c r="AV11" i="8"/>
  <c r="AU11" i="8"/>
  <c r="AB11" i="8"/>
  <c r="U11" i="8"/>
  <c r="T11" i="8"/>
  <c r="M11" i="8"/>
  <c r="DR10" i="8"/>
  <c r="DF10" i="8"/>
  <c r="CT10" i="8"/>
  <c r="CG10" i="8"/>
  <c r="CF10" i="8"/>
  <c r="CE10" i="8"/>
  <c r="CD10" i="8"/>
  <c r="CB10" i="8"/>
  <c r="CA10" i="8"/>
  <c r="BZ10" i="8"/>
  <c r="BY10" i="8"/>
  <c r="BR10" i="8"/>
  <c r="BQ10" i="8"/>
  <c r="BP10" i="8"/>
  <c r="BO10" i="8"/>
  <c r="BD10" i="8"/>
  <c r="BC10" i="8"/>
  <c r="BB10" i="8"/>
  <c r="BA10" i="8"/>
  <c r="AZ10" i="8"/>
  <c r="AY10" i="8"/>
  <c r="AX10" i="8"/>
  <c r="AW10" i="8"/>
  <c r="AV10" i="8"/>
  <c r="AU10" i="8"/>
  <c r="AH10" i="8"/>
  <c r="AA10" i="8"/>
  <c r="T10" i="8"/>
  <c r="M10" i="8"/>
  <c r="DR9" i="8"/>
  <c r="DF9" i="8"/>
  <c r="CT9" i="8"/>
  <c r="CG9" i="8"/>
  <c r="CF9" i="8"/>
  <c r="CE9" i="8"/>
  <c r="CD9" i="8"/>
  <c r="CB9" i="8"/>
  <c r="CA9" i="8"/>
  <c r="BZ9" i="8"/>
  <c r="BY9" i="8"/>
  <c r="BR9" i="8"/>
  <c r="BQ9" i="8"/>
  <c r="BP9" i="8"/>
  <c r="BO9" i="8"/>
  <c r="BD9" i="8"/>
  <c r="BC9" i="8"/>
  <c r="BB9" i="8"/>
  <c r="BA9" i="8"/>
  <c r="AZ9" i="8"/>
  <c r="AY9" i="8"/>
  <c r="AX9" i="8"/>
  <c r="AW9" i="8"/>
  <c r="AV9" i="8"/>
  <c r="AU9" i="8"/>
  <c r="AH9" i="8"/>
  <c r="AA9" i="8"/>
  <c r="T9" i="8"/>
  <c r="M9" i="8"/>
  <c r="EQ8" i="8"/>
  <c r="CO8" i="8"/>
  <c r="CG8" i="8"/>
  <c r="CF8" i="8"/>
  <c r="CE8" i="8"/>
  <c r="CD8" i="8"/>
  <c r="CB8" i="8"/>
  <c r="CA8" i="8"/>
  <c r="BZ8" i="8"/>
  <c r="BY8" i="8"/>
  <c r="BR8" i="8"/>
  <c r="BQ8" i="8"/>
  <c r="BP8" i="8"/>
  <c r="BO8" i="8"/>
  <c r="BD8" i="8"/>
  <c r="BC8" i="8"/>
  <c r="AZ8" i="8"/>
  <c r="AY8" i="8"/>
  <c r="AX8" i="8"/>
  <c r="AW8" i="8"/>
  <c r="AH8" i="8"/>
  <c r="N8" i="8"/>
  <c r="DR7" i="8"/>
  <c r="CO7" i="8"/>
  <c r="CG7" i="8"/>
  <c r="CF7" i="8"/>
  <c r="CE7" i="8"/>
  <c r="CD7" i="8"/>
  <c r="CB7" i="8"/>
  <c r="CA7" i="8"/>
  <c r="BZ7" i="8"/>
  <c r="BY7" i="8"/>
  <c r="BR7" i="8"/>
  <c r="BQ7" i="8"/>
  <c r="BP7" i="8"/>
  <c r="BO7" i="8"/>
  <c r="BD7" i="8"/>
  <c r="BC7" i="8"/>
  <c r="BB7" i="8"/>
  <c r="AZ7" i="8"/>
  <c r="AY7" i="8"/>
  <c r="AX7" i="8"/>
  <c r="AW7" i="8"/>
  <c r="AV7" i="8"/>
  <c r="AU7" i="8"/>
  <c r="AH7" i="8"/>
  <c r="AA7" i="8"/>
  <c r="T7" i="8"/>
  <c r="DR6" i="8"/>
  <c r="CO6" i="8"/>
  <c r="CG6" i="8"/>
  <c r="CF6" i="8"/>
  <c r="CE6" i="8"/>
  <c r="CD6" i="8"/>
  <c r="CB6" i="8"/>
  <c r="CA6" i="8"/>
  <c r="BZ6" i="8"/>
  <c r="BY6" i="8"/>
  <c r="BR6" i="8"/>
  <c r="BQ6" i="8"/>
  <c r="BP6" i="8"/>
  <c r="BO6" i="8"/>
  <c r="BD6" i="8"/>
  <c r="BC6" i="8"/>
  <c r="BB6" i="8"/>
  <c r="AZ6" i="8"/>
  <c r="AY6" i="8"/>
  <c r="AX6" i="8"/>
  <c r="AW6" i="8"/>
  <c r="AV6" i="8"/>
  <c r="AU6" i="8"/>
  <c r="AH6" i="8"/>
  <c r="AA6" i="8"/>
  <c r="T6" i="8"/>
  <c r="EQ5" i="8"/>
  <c r="CO5" i="8"/>
  <c r="CG5" i="8"/>
  <c r="CF5" i="8"/>
  <c r="CE5" i="8"/>
  <c r="CD5" i="8"/>
  <c r="CB5" i="8"/>
  <c r="CA5" i="8"/>
  <c r="BZ5" i="8"/>
  <c r="BY5" i="8"/>
  <c r="BD5" i="8"/>
  <c r="AZ5" i="8"/>
  <c r="AY5" i="8"/>
  <c r="AH5" i="8"/>
  <c r="EW61" i="7"/>
  <c r="EV61" i="7"/>
  <c r="EU61" i="7"/>
  <c r="ET61" i="7"/>
  <c r="ES61" i="7"/>
  <c r="EQ61" i="7"/>
  <c r="EP61" i="7"/>
  <c r="EO61" i="7"/>
  <c r="EN61" i="7"/>
  <c r="EM61" i="7"/>
  <c r="EL61" i="7"/>
  <c r="EK61" i="7"/>
  <c r="EJ61" i="7"/>
  <c r="EI61" i="7"/>
  <c r="EG61" i="7"/>
  <c r="EF61" i="7"/>
  <c r="EE61" i="7"/>
  <c r="ED61" i="7"/>
  <c r="EC61" i="7"/>
  <c r="EB61" i="7"/>
  <c r="EA61" i="7"/>
  <c r="DZ61" i="7"/>
  <c r="DY61" i="7"/>
  <c r="DW61" i="7"/>
  <c r="DV61" i="7"/>
  <c r="DU61" i="7"/>
  <c r="DT61" i="7"/>
  <c r="DR61" i="7"/>
  <c r="DQ61" i="7"/>
  <c r="DP61" i="7"/>
  <c r="DO61" i="7"/>
  <c r="DL61" i="7"/>
  <c r="DK61" i="7"/>
  <c r="DJ61" i="7"/>
  <c r="DI61" i="7"/>
  <c r="DH61" i="7"/>
  <c r="DF61" i="7"/>
  <c r="DE61" i="7"/>
  <c r="DD61" i="7"/>
  <c r="DC61" i="7"/>
  <c r="CZ61" i="7"/>
  <c r="CY61" i="7"/>
  <c r="CX61" i="7"/>
  <c r="CW61" i="7"/>
  <c r="CV61" i="7"/>
  <c r="CT61" i="7"/>
  <c r="CS61" i="7"/>
  <c r="CR61" i="7"/>
  <c r="CQ61" i="7"/>
  <c r="CN61" i="7"/>
  <c r="CM61" i="7"/>
  <c r="CL61" i="7"/>
  <c r="CK61" i="7"/>
  <c r="CJ61" i="7"/>
  <c r="CH61" i="7"/>
  <c r="CG61" i="7"/>
  <c r="CF61" i="7"/>
  <c r="CE61" i="7"/>
  <c r="CC61" i="7"/>
  <c r="CB61" i="7"/>
  <c r="CA61" i="7"/>
  <c r="BZ61" i="7"/>
  <c r="BX61" i="7"/>
  <c r="BW61" i="7"/>
  <c r="BV61" i="7"/>
  <c r="BU61" i="7"/>
  <c r="BS61" i="7"/>
  <c r="BR61" i="7"/>
  <c r="BQ61" i="7"/>
  <c r="BP61" i="7"/>
  <c r="BN61" i="7"/>
  <c r="BM61" i="7"/>
  <c r="BL61" i="7"/>
  <c r="BK61" i="7"/>
  <c r="BI61" i="7"/>
  <c r="BH61" i="7"/>
  <c r="BG61" i="7"/>
  <c r="BF61" i="7"/>
  <c r="BE61" i="7"/>
  <c r="BD61" i="7"/>
  <c r="BC61" i="7"/>
  <c r="BB61" i="7"/>
  <c r="BA61" i="7"/>
  <c r="AZ61" i="7"/>
  <c r="AY61" i="7"/>
  <c r="AX61" i="7"/>
  <c r="AW61" i="7"/>
  <c r="AV61" i="7"/>
  <c r="AU61" i="7"/>
  <c r="AT61" i="7"/>
  <c r="AS61" i="7"/>
  <c r="AR61" i="7"/>
  <c r="AQ61" i="7"/>
  <c r="AP61" i="7"/>
  <c r="AO61" i="7"/>
  <c r="AN61" i="7"/>
  <c r="AM61" i="7"/>
  <c r="AL61" i="7"/>
  <c r="AK61" i="7"/>
  <c r="AJ61" i="7"/>
  <c r="AH61" i="7"/>
  <c r="AG61" i="7"/>
  <c r="AF61" i="7"/>
  <c r="AE61" i="7"/>
  <c r="AD61" i="7"/>
  <c r="AA61" i="7"/>
  <c r="Z61" i="7"/>
  <c r="Y61" i="7"/>
  <c r="X61" i="7"/>
  <c r="W61" i="7"/>
  <c r="T61" i="7"/>
  <c r="S61" i="7"/>
  <c r="R61" i="7"/>
  <c r="Q61" i="7"/>
  <c r="P61" i="7"/>
  <c r="M61" i="7"/>
  <c r="L61" i="7"/>
  <c r="K61" i="7"/>
  <c r="J61" i="7"/>
  <c r="I61" i="7"/>
  <c r="EW60" i="7"/>
  <c r="EV60" i="7"/>
  <c r="EU60" i="7"/>
  <c r="ET60" i="7"/>
  <c r="ES60" i="7"/>
  <c r="EQ60" i="7"/>
  <c r="EP60" i="7"/>
  <c r="EO60" i="7"/>
  <c r="EN60" i="7"/>
  <c r="EM60" i="7"/>
  <c r="EL60" i="7"/>
  <c r="EK60" i="7"/>
  <c r="EJ60" i="7"/>
  <c r="EI60" i="7"/>
  <c r="EG60" i="7"/>
  <c r="EF60" i="7"/>
  <c r="EE60" i="7"/>
  <c r="ED60" i="7"/>
  <c r="EC60" i="7"/>
  <c r="EB60" i="7"/>
  <c r="EA60" i="7"/>
  <c r="DZ60" i="7"/>
  <c r="DY60" i="7"/>
  <c r="DW60" i="7"/>
  <c r="DV60" i="7"/>
  <c r="DU60" i="7"/>
  <c r="DT60" i="7"/>
  <c r="DR60" i="7"/>
  <c r="DQ60" i="7"/>
  <c r="DP60" i="7"/>
  <c r="DO60" i="7"/>
  <c r="DL60" i="7"/>
  <c r="DK60" i="7"/>
  <c r="DJ60" i="7"/>
  <c r="DI60" i="7"/>
  <c r="DH60" i="7"/>
  <c r="DF60" i="7"/>
  <c r="DE60" i="7"/>
  <c r="DD60" i="7"/>
  <c r="DC60" i="7"/>
  <c r="CZ60" i="7"/>
  <c r="CY60" i="7"/>
  <c r="CX60" i="7"/>
  <c r="CW60" i="7"/>
  <c r="CV60" i="7"/>
  <c r="CT60" i="7"/>
  <c r="CS60" i="7"/>
  <c r="CR60" i="7"/>
  <c r="CQ60" i="7"/>
  <c r="CN60" i="7"/>
  <c r="CM60" i="7"/>
  <c r="CL60" i="7"/>
  <c r="CK60" i="7"/>
  <c r="CJ60" i="7"/>
  <c r="CH60" i="7"/>
  <c r="CG60" i="7"/>
  <c r="CF60" i="7"/>
  <c r="CE60" i="7"/>
  <c r="CC60" i="7"/>
  <c r="CB60" i="7"/>
  <c r="CA60" i="7"/>
  <c r="BZ60" i="7"/>
  <c r="BX60" i="7"/>
  <c r="BW60" i="7"/>
  <c r="BV60" i="7"/>
  <c r="BU60" i="7"/>
  <c r="BS60" i="7"/>
  <c r="BR60" i="7"/>
  <c r="BQ60" i="7"/>
  <c r="BP60" i="7"/>
  <c r="BN60" i="7"/>
  <c r="BM60" i="7"/>
  <c r="BL60" i="7"/>
  <c r="BK60" i="7"/>
  <c r="BI60" i="7"/>
  <c r="BH60" i="7"/>
  <c r="BG60" i="7"/>
  <c r="BF60" i="7"/>
  <c r="BE60" i="7"/>
  <c r="BD60" i="7"/>
  <c r="BC60" i="7"/>
  <c r="BB60" i="7"/>
  <c r="BA60" i="7"/>
  <c r="AZ60" i="7"/>
  <c r="AY60" i="7"/>
  <c r="AX60" i="7"/>
  <c r="AW60" i="7"/>
  <c r="AV60" i="7"/>
  <c r="AU60" i="7"/>
  <c r="AT60" i="7"/>
  <c r="AS60" i="7"/>
  <c r="AR60" i="7"/>
  <c r="AQ60" i="7"/>
  <c r="AP60" i="7"/>
  <c r="AO60" i="7"/>
  <c r="AN60" i="7"/>
  <c r="AM60" i="7"/>
  <c r="AL60" i="7"/>
  <c r="AK60" i="7"/>
  <c r="AJ60" i="7"/>
  <c r="AH60" i="7"/>
  <c r="AG60" i="7"/>
  <c r="AF60" i="7"/>
  <c r="AE60" i="7"/>
  <c r="AD60" i="7"/>
  <c r="AA60" i="7"/>
  <c r="Z60" i="7"/>
  <c r="Y60" i="7"/>
  <c r="X60" i="7"/>
  <c r="W60" i="7"/>
  <c r="T60" i="7"/>
  <c r="S60" i="7"/>
  <c r="R60" i="7"/>
  <c r="Q60" i="7"/>
  <c r="P60" i="7"/>
  <c r="M60" i="7"/>
  <c r="L60" i="7"/>
  <c r="K60" i="7"/>
  <c r="J60" i="7"/>
  <c r="I60" i="7"/>
  <c r="EW59" i="7"/>
  <c r="EV59" i="7"/>
  <c r="EU59" i="7"/>
  <c r="ET59" i="7"/>
  <c r="ES59" i="7"/>
  <c r="EQ59" i="7"/>
  <c r="EP59" i="7"/>
  <c r="EO59" i="7"/>
  <c r="EN59" i="7"/>
  <c r="EM59" i="7"/>
  <c r="EL59" i="7"/>
  <c r="EK59" i="7"/>
  <c r="EJ59" i="7"/>
  <c r="EI59" i="7"/>
  <c r="EG59" i="7"/>
  <c r="EF59" i="7"/>
  <c r="EE59" i="7"/>
  <c r="ED59" i="7"/>
  <c r="EC59" i="7"/>
  <c r="EB59" i="7"/>
  <c r="EA59" i="7"/>
  <c r="DZ59" i="7"/>
  <c r="DY59" i="7"/>
  <c r="DW59" i="7"/>
  <c r="DV59" i="7"/>
  <c r="DU59" i="7"/>
  <c r="DT59" i="7"/>
  <c r="DR59" i="7"/>
  <c r="DQ59" i="7"/>
  <c r="DP59" i="7"/>
  <c r="DO59" i="7"/>
  <c r="DL59" i="7"/>
  <c r="DK59" i="7"/>
  <c r="DJ59" i="7"/>
  <c r="DI59" i="7"/>
  <c r="DH59" i="7"/>
  <c r="DH62" i="7" s="1"/>
  <c r="DF59" i="7"/>
  <c r="DE59" i="7"/>
  <c r="DD59" i="7"/>
  <c r="DC59" i="7"/>
  <c r="CZ59" i="7"/>
  <c r="CY59" i="7"/>
  <c r="CX59" i="7"/>
  <c r="CW59" i="7"/>
  <c r="CV59" i="7"/>
  <c r="CT59" i="7"/>
  <c r="CS59" i="7"/>
  <c r="CR59" i="7"/>
  <c r="CQ59" i="7"/>
  <c r="CN59" i="7"/>
  <c r="CM59" i="7"/>
  <c r="CL59" i="7"/>
  <c r="CK59" i="7"/>
  <c r="CJ59" i="7"/>
  <c r="CH59" i="7"/>
  <c r="CG59" i="7"/>
  <c r="CF59" i="7"/>
  <c r="CE59" i="7"/>
  <c r="CC59" i="7"/>
  <c r="CB59" i="7"/>
  <c r="CA59" i="7"/>
  <c r="BZ59" i="7"/>
  <c r="BX59" i="7"/>
  <c r="BW59" i="7"/>
  <c r="BV59" i="7"/>
  <c r="BU59" i="7"/>
  <c r="BS59" i="7"/>
  <c r="BR59" i="7"/>
  <c r="BQ59" i="7"/>
  <c r="BP59" i="7"/>
  <c r="BN59" i="7"/>
  <c r="BM59" i="7"/>
  <c r="BL59" i="7"/>
  <c r="BK59"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H59" i="7"/>
  <c r="AG59" i="7"/>
  <c r="AF59" i="7"/>
  <c r="AE59" i="7"/>
  <c r="AD59" i="7"/>
  <c r="AA59" i="7"/>
  <c r="Z59" i="7"/>
  <c r="Y59" i="7"/>
  <c r="X59" i="7"/>
  <c r="W59" i="7"/>
  <c r="T59" i="7"/>
  <c r="S59" i="7"/>
  <c r="R59" i="7"/>
  <c r="Q59" i="7"/>
  <c r="P59" i="7"/>
  <c r="M59" i="7"/>
  <c r="L59" i="7"/>
  <c r="K59" i="7"/>
  <c r="J59" i="7"/>
  <c r="I59" i="7"/>
  <c r="EW56" i="7"/>
  <c r="EV56" i="7"/>
  <c r="EU56" i="7"/>
  <c r="ET56" i="7"/>
  <c r="ES56" i="7"/>
  <c r="EQ56" i="7"/>
  <c r="EP56" i="7"/>
  <c r="EO56" i="7"/>
  <c r="EN56" i="7"/>
  <c r="EM56" i="7"/>
  <c r="EL56" i="7"/>
  <c r="EK56" i="7"/>
  <c r="EJ56" i="7"/>
  <c r="EI56" i="7"/>
  <c r="EG56" i="7"/>
  <c r="EF56" i="7"/>
  <c r="EE56" i="7"/>
  <c r="ED56" i="7"/>
  <c r="EC56" i="7"/>
  <c r="EB56" i="7"/>
  <c r="EA56" i="7"/>
  <c r="DZ56" i="7"/>
  <c r="DY56" i="7"/>
  <c r="DW56" i="7"/>
  <c r="DV56" i="7"/>
  <c r="DU56" i="7"/>
  <c r="DT56" i="7"/>
  <c r="DR56" i="7"/>
  <c r="DQ56" i="7"/>
  <c r="DP56" i="7"/>
  <c r="DO56" i="7"/>
  <c r="DL56" i="7"/>
  <c r="DK56" i="7"/>
  <c r="DJ56" i="7"/>
  <c r="DI56" i="7"/>
  <c r="DH56" i="7"/>
  <c r="DF56" i="7"/>
  <c r="DE56" i="7"/>
  <c r="DD56" i="7"/>
  <c r="DC56" i="7"/>
  <c r="CZ56" i="7"/>
  <c r="CY56" i="7"/>
  <c r="CX56" i="7"/>
  <c r="CW56" i="7"/>
  <c r="CV56" i="7"/>
  <c r="CT56" i="7"/>
  <c r="CS56" i="7"/>
  <c r="CR56" i="7"/>
  <c r="CQ56" i="7"/>
  <c r="CN56" i="7"/>
  <c r="CM56" i="7"/>
  <c r="CL56" i="7"/>
  <c r="CK56" i="7"/>
  <c r="CJ56" i="7"/>
  <c r="CH56" i="7"/>
  <c r="CG56" i="7"/>
  <c r="CF56" i="7"/>
  <c r="CE56" i="7"/>
  <c r="CC56" i="7"/>
  <c r="CB56" i="7"/>
  <c r="CA56" i="7"/>
  <c r="BZ56" i="7"/>
  <c r="BX56" i="7"/>
  <c r="BW56" i="7"/>
  <c r="BV56" i="7"/>
  <c r="BU56" i="8" s="1"/>
  <c r="BU56" i="7"/>
  <c r="BS56" i="7"/>
  <c r="BR56" i="7"/>
  <c r="BQ56" i="7"/>
  <c r="BP56" i="7"/>
  <c r="BN56" i="7"/>
  <c r="BM56" i="7"/>
  <c r="BL56" i="7"/>
  <c r="BK56" i="8" s="1"/>
  <c r="BK56" i="7"/>
  <c r="BI56" i="7"/>
  <c r="BH56" i="7"/>
  <c r="BG56" i="7"/>
  <c r="BF56" i="8" s="1"/>
  <c r="BF56" i="7"/>
  <c r="BE56" i="7"/>
  <c r="BD56" i="8" s="1"/>
  <c r="BD56" i="7"/>
  <c r="BC56" i="8" s="1"/>
  <c r="BC56" i="7"/>
  <c r="BB56" i="8" s="1"/>
  <c r="BB56" i="7"/>
  <c r="BA56" i="8" s="1"/>
  <c r="BA56" i="7"/>
  <c r="AZ56" i="7"/>
  <c r="AY56" i="7"/>
  <c r="AX56" i="7"/>
  <c r="AW56" i="7"/>
  <c r="AV56" i="7"/>
  <c r="AU56" i="7"/>
  <c r="AT56" i="7"/>
  <c r="AS56" i="7"/>
  <c r="AR56" i="7"/>
  <c r="AQ56" i="7"/>
  <c r="AP56" i="7"/>
  <c r="AO56" i="7"/>
  <c r="AN56" i="7"/>
  <c r="AM56" i="7"/>
  <c r="AL56" i="7"/>
  <c r="AK56" i="7"/>
  <c r="AJ56" i="7"/>
  <c r="AH56" i="7"/>
  <c r="AG56" i="7"/>
  <c r="AF56" i="7"/>
  <c r="AE56" i="7"/>
  <c r="AD56" i="7"/>
  <c r="AA56" i="7"/>
  <c r="Z56" i="7"/>
  <c r="Y56" i="7"/>
  <c r="X56" i="7"/>
  <c r="W56" i="7"/>
  <c r="T56" i="7"/>
  <c r="S56" i="7"/>
  <c r="R56" i="7"/>
  <c r="Q56" i="7"/>
  <c r="P56" i="7"/>
  <c r="M56" i="7"/>
  <c r="L56" i="7"/>
  <c r="K56" i="7"/>
  <c r="J56" i="7"/>
  <c r="I56" i="7"/>
  <c r="ER55" i="7"/>
  <c r="EH55" i="7"/>
  <c r="DX55" i="7"/>
  <c r="DN55" i="7"/>
  <c r="DM55" i="7"/>
  <c r="DL55" i="8" s="1"/>
  <c r="DB55" i="7"/>
  <c r="DA55" i="7"/>
  <c r="CZ55" i="8" s="1"/>
  <c r="CP55" i="7"/>
  <c r="CO55" i="7"/>
  <c r="CN55" i="8" s="1"/>
  <c r="CI55" i="7"/>
  <c r="CH55" i="8" s="1"/>
  <c r="CD55" i="7"/>
  <c r="CC55" i="8" s="1"/>
  <c r="BY55" i="7"/>
  <c r="BX55" i="8" s="1"/>
  <c r="BT55" i="7"/>
  <c r="BS55" i="8" s="1"/>
  <c r="BO55" i="7"/>
  <c r="BJ55" i="7"/>
  <c r="BI55" i="8" s="1"/>
  <c r="AC55" i="7"/>
  <c r="V55" i="7"/>
  <c r="O55" i="7"/>
  <c r="H55" i="7"/>
  <c r="ER54" i="7"/>
  <c r="EH54" i="7"/>
  <c r="DX54" i="7"/>
  <c r="DN54" i="7"/>
  <c r="DM54" i="7"/>
  <c r="DL54" i="8" s="1"/>
  <c r="DB54" i="7"/>
  <c r="DA54" i="7"/>
  <c r="CZ54" i="8" s="1"/>
  <c r="CP54" i="7"/>
  <c r="CO54" i="7"/>
  <c r="CN54" i="8" s="1"/>
  <c r="CI54" i="7"/>
  <c r="CH54" i="8" s="1"/>
  <c r="CD54" i="7"/>
  <c r="CC54" i="8" s="1"/>
  <c r="BY54" i="7"/>
  <c r="BX54" i="8" s="1"/>
  <c r="BT54" i="7"/>
  <c r="BS54" i="8" s="1"/>
  <c r="BO54" i="7"/>
  <c r="BJ54" i="7"/>
  <c r="BI54" i="8" s="1"/>
  <c r="AC54" i="7"/>
  <c r="V54" i="7"/>
  <c r="O54" i="7"/>
  <c r="H54" i="7"/>
  <c r="CI53" i="7"/>
  <c r="CD53" i="7"/>
  <c r="AC53" i="7"/>
  <c r="DB52" i="7"/>
  <c r="CP52" i="7"/>
  <c r="CO52" i="8" s="1"/>
  <c r="ER51" i="7"/>
  <c r="EH51" i="7"/>
  <c r="DX51" i="7"/>
  <c r="DN51" i="7"/>
  <c r="DM51" i="7"/>
  <c r="DL51" i="8" s="1"/>
  <c r="DB51" i="7"/>
  <c r="DA51" i="7"/>
  <c r="CZ51" i="8" s="1"/>
  <c r="CP51" i="7"/>
  <c r="CO51" i="7"/>
  <c r="CN51" i="8" s="1"/>
  <c r="CI51" i="7"/>
  <c r="CH51" i="8" s="1"/>
  <c r="CD51" i="7"/>
  <c r="CC51" i="8" s="1"/>
  <c r="BY51" i="7"/>
  <c r="BX51" i="8" s="1"/>
  <c r="BT51" i="7"/>
  <c r="BS51" i="8" s="1"/>
  <c r="BO51" i="7"/>
  <c r="BJ51" i="7"/>
  <c r="BI51" i="8" s="1"/>
  <c r="AC51" i="7"/>
  <c r="V51" i="7"/>
  <c r="O51" i="7"/>
  <c r="H51" i="7"/>
  <c r="ER50" i="7"/>
  <c r="EH50" i="7"/>
  <c r="DX50" i="7"/>
  <c r="DN50" i="7"/>
  <c r="DM50" i="7"/>
  <c r="DL50" i="8" s="1"/>
  <c r="DB50" i="7"/>
  <c r="DA50" i="7"/>
  <c r="CZ50" i="8" s="1"/>
  <c r="CP50" i="7"/>
  <c r="CO50" i="7"/>
  <c r="CN50" i="8" s="1"/>
  <c r="CI50" i="7"/>
  <c r="CH50" i="8" s="1"/>
  <c r="CD50" i="7"/>
  <c r="CC50" i="8" s="1"/>
  <c r="BY50" i="7"/>
  <c r="BX50" i="8" s="1"/>
  <c r="BT50" i="7"/>
  <c r="BS50" i="8" s="1"/>
  <c r="BO50" i="7"/>
  <c r="BJ50" i="7"/>
  <c r="BI50" i="8" s="1"/>
  <c r="AC50" i="7"/>
  <c r="V50" i="7"/>
  <c r="O50" i="7"/>
  <c r="H50" i="7"/>
  <c r="ER49" i="7"/>
  <c r="EH49" i="7"/>
  <c r="DX49" i="7"/>
  <c r="DN49" i="7"/>
  <c r="DM49" i="7"/>
  <c r="DL49" i="8" s="1"/>
  <c r="DB49" i="7"/>
  <c r="DA49" i="7"/>
  <c r="CZ49" i="8" s="1"/>
  <c r="CP49" i="7"/>
  <c r="CO49" i="7"/>
  <c r="CN49" i="8" s="1"/>
  <c r="CI49" i="7"/>
  <c r="CH49" i="8" s="1"/>
  <c r="CD49" i="7"/>
  <c r="CC49" i="8" s="1"/>
  <c r="BY49" i="7"/>
  <c r="BX49" i="8" s="1"/>
  <c r="BT49" i="7"/>
  <c r="BS49" i="8" s="1"/>
  <c r="BO49" i="7"/>
  <c r="BJ49" i="7"/>
  <c r="BI49" i="8" s="1"/>
  <c r="AC49" i="7"/>
  <c r="V49" i="7"/>
  <c r="O49" i="7"/>
  <c r="H49" i="7"/>
  <c r="ER48" i="7"/>
  <c r="EH48" i="7"/>
  <c r="DX48" i="7"/>
  <c r="DN48" i="7"/>
  <c r="DM48" i="7"/>
  <c r="DL48" i="8" s="1"/>
  <c r="DB48" i="7"/>
  <c r="DA48" i="7"/>
  <c r="CZ48" i="8" s="1"/>
  <c r="CP48" i="7"/>
  <c r="CO48" i="7"/>
  <c r="CN48" i="8" s="1"/>
  <c r="CI48" i="7"/>
  <c r="CH48" i="8" s="1"/>
  <c r="CD48" i="7"/>
  <c r="CC48" i="8" s="1"/>
  <c r="BY48" i="7"/>
  <c r="BX48" i="8" s="1"/>
  <c r="BT48" i="7"/>
  <c r="BS48" i="8" s="1"/>
  <c r="BO48" i="7"/>
  <c r="BJ48" i="7"/>
  <c r="BI48" i="8" s="1"/>
  <c r="AC48" i="7"/>
  <c r="V48" i="7"/>
  <c r="O48" i="7"/>
  <c r="H48" i="7"/>
  <c r="ER47" i="7"/>
  <c r="EH47" i="7"/>
  <c r="DX47" i="7"/>
  <c r="DN47" i="7"/>
  <c r="DM47" i="7"/>
  <c r="DL47" i="8" s="1"/>
  <c r="DB47" i="7"/>
  <c r="DA47" i="7"/>
  <c r="CZ47" i="8" s="1"/>
  <c r="CP47" i="7"/>
  <c r="CO47" i="7"/>
  <c r="CN47" i="8" s="1"/>
  <c r="CI47" i="7"/>
  <c r="CH47" i="8" s="1"/>
  <c r="CD47" i="7"/>
  <c r="CC47" i="8" s="1"/>
  <c r="BY47" i="7"/>
  <c r="BX47" i="8" s="1"/>
  <c r="BT47" i="7"/>
  <c r="BS47" i="8" s="1"/>
  <c r="BO47" i="7"/>
  <c r="BJ47" i="7"/>
  <c r="BI47" i="8" s="1"/>
  <c r="AC47" i="7"/>
  <c r="V47" i="7"/>
  <c r="O47" i="7"/>
  <c r="H47" i="7"/>
  <c r="ER46" i="7"/>
  <c r="EH46" i="7"/>
  <c r="DX46" i="7"/>
  <c r="DN46" i="7"/>
  <c r="DM46" i="7"/>
  <c r="DL46" i="8" s="1"/>
  <c r="DB46" i="7"/>
  <c r="DA46" i="7"/>
  <c r="CZ46" i="8" s="1"/>
  <c r="CP46" i="7"/>
  <c r="CO46" i="7"/>
  <c r="CN46" i="8" s="1"/>
  <c r="CI46" i="7"/>
  <c r="CH46" i="8" s="1"/>
  <c r="CD46" i="7"/>
  <c r="CC46" i="8" s="1"/>
  <c r="BY46" i="7"/>
  <c r="BX46" i="8" s="1"/>
  <c r="BT46" i="7"/>
  <c r="BS46" i="8" s="1"/>
  <c r="BO46" i="7"/>
  <c r="BJ46" i="7"/>
  <c r="BI46" i="8" s="1"/>
  <c r="AC46" i="7"/>
  <c r="V46" i="7"/>
  <c r="O46" i="7"/>
  <c r="H46" i="7"/>
  <c r="ER45" i="7"/>
  <c r="EH45" i="7"/>
  <c r="DX45" i="7"/>
  <c r="DN45" i="7"/>
  <c r="DM45" i="7"/>
  <c r="DL45" i="8" s="1"/>
  <c r="DB45" i="7"/>
  <c r="DA45" i="7"/>
  <c r="CZ45" i="8" s="1"/>
  <c r="CP45" i="7"/>
  <c r="CO45" i="7"/>
  <c r="CN45" i="8" s="1"/>
  <c r="BY45" i="7"/>
  <c r="BX45" i="8" s="1"/>
  <c r="BT45" i="7"/>
  <c r="BS45" i="8" s="1"/>
  <c r="BO45" i="7"/>
  <c r="BJ45" i="7"/>
  <c r="BI45" i="8" s="1"/>
  <c r="H45" i="7"/>
  <c r="ER44" i="7"/>
  <c r="EH44" i="7"/>
  <c r="DX44" i="7"/>
  <c r="DN44" i="7"/>
  <c r="DM44" i="7"/>
  <c r="DL44" i="8" s="1"/>
  <c r="DB44" i="7"/>
  <c r="DA44" i="7"/>
  <c r="CZ44" i="8" s="1"/>
  <c r="CP44" i="7"/>
  <c r="CO44" i="7"/>
  <c r="CN44" i="8" s="1"/>
  <c r="BY44" i="7"/>
  <c r="BX44" i="8" s="1"/>
  <c r="BT44" i="7"/>
  <c r="BS44" i="8" s="1"/>
  <c r="BO44" i="7"/>
  <c r="BJ44" i="7"/>
  <c r="BI44" i="8" s="1"/>
  <c r="H44" i="7"/>
  <c r="ER43" i="7"/>
  <c r="EH43" i="7"/>
  <c r="DX43" i="7"/>
  <c r="DN43" i="7"/>
  <c r="DM43" i="7"/>
  <c r="DL43" i="8" s="1"/>
  <c r="DB43" i="7"/>
  <c r="DA43" i="7"/>
  <c r="CZ43" i="8" s="1"/>
  <c r="CP43" i="7"/>
  <c r="CO43" i="7"/>
  <c r="CN43" i="8" s="1"/>
  <c r="CI43" i="7"/>
  <c r="CH43" i="8" s="1"/>
  <c r="CD43" i="7"/>
  <c r="CC43" i="8" s="1"/>
  <c r="BY43" i="7"/>
  <c r="BX43" i="8" s="1"/>
  <c r="BT43" i="7"/>
  <c r="BS43" i="8" s="1"/>
  <c r="BO43" i="7"/>
  <c r="BJ43" i="7"/>
  <c r="BI43" i="8" s="1"/>
  <c r="AC43" i="7"/>
  <c r="V43" i="7"/>
  <c r="O43" i="7"/>
  <c r="H43" i="7"/>
  <c r="ER42" i="7"/>
  <c r="EH42" i="7"/>
  <c r="DX42" i="7"/>
  <c r="DN42" i="7"/>
  <c r="DM42" i="7"/>
  <c r="DL42" i="8" s="1"/>
  <c r="DB42" i="7"/>
  <c r="DA42" i="7"/>
  <c r="CZ42" i="8" s="1"/>
  <c r="CP42" i="7"/>
  <c r="CO42" i="7"/>
  <c r="CN42" i="8" s="1"/>
  <c r="CI42" i="7"/>
  <c r="CH42" i="8" s="1"/>
  <c r="CD42" i="7"/>
  <c r="CC42" i="8" s="1"/>
  <c r="BY42" i="7"/>
  <c r="BX42" i="8" s="1"/>
  <c r="BT42" i="7"/>
  <c r="BS42" i="8" s="1"/>
  <c r="BO42" i="7"/>
  <c r="BJ42" i="7"/>
  <c r="BI42" i="8" s="1"/>
  <c r="AC42" i="7"/>
  <c r="V42" i="7"/>
  <c r="O42" i="7"/>
  <c r="H42" i="7"/>
  <c r="ER41" i="7"/>
  <c r="EH41" i="7"/>
  <c r="DX41" i="7"/>
  <c r="DN41" i="7"/>
  <c r="DM41" i="7"/>
  <c r="DL41" i="8" s="1"/>
  <c r="DB41" i="7"/>
  <c r="DA41" i="7"/>
  <c r="CZ41" i="8" s="1"/>
  <c r="CP41" i="7"/>
  <c r="CO41" i="7"/>
  <c r="CN41" i="8" s="1"/>
  <c r="BO41" i="7"/>
  <c r="BJ41" i="7"/>
  <c r="BI41" i="8" s="1"/>
  <c r="ER40" i="7"/>
  <c r="EH40" i="7"/>
  <c r="DN40" i="7"/>
  <c r="DM40" i="7"/>
  <c r="DL40" i="8" s="1"/>
  <c r="DB40" i="7"/>
  <c r="DA40" i="7"/>
  <c r="CZ40" i="8" s="1"/>
  <c r="CI40" i="7"/>
  <c r="CH40" i="8" s="1"/>
  <c r="CD40" i="7"/>
  <c r="CC40" i="8" s="1"/>
  <c r="BY40" i="7"/>
  <c r="BX40" i="8" s="1"/>
  <c r="BT40" i="7"/>
  <c r="BS40" i="8" s="1"/>
  <c r="BO40" i="7"/>
  <c r="BJ40" i="7"/>
  <c r="BI40" i="8" s="1"/>
  <c r="AC40" i="7"/>
  <c r="V40" i="7"/>
  <c r="O40" i="7"/>
  <c r="H40" i="7"/>
  <c r="ER39" i="7"/>
  <c r="EH39" i="7"/>
  <c r="DX39" i="7"/>
  <c r="DN39" i="7"/>
  <c r="DM39" i="7"/>
  <c r="DL39" i="8" s="1"/>
  <c r="DB39" i="7"/>
  <c r="DA39" i="7"/>
  <c r="CZ39" i="8" s="1"/>
  <c r="CP39" i="7"/>
  <c r="CO39" i="7"/>
  <c r="CN39" i="8" s="1"/>
  <c r="ER38" i="7"/>
  <c r="EH38" i="7"/>
  <c r="DN38" i="7"/>
  <c r="DM38" i="7"/>
  <c r="DL38" i="8" s="1"/>
  <c r="DB38" i="7"/>
  <c r="DA38" i="7"/>
  <c r="CZ38" i="8" s="1"/>
  <c r="CI38" i="7"/>
  <c r="CH38" i="8" s="1"/>
  <c r="CD38" i="7"/>
  <c r="CC38" i="8" s="1"/>
  <c r="BY38" i="7"/>
  <c r="BX38" i="8" s="1"/>
  <c r="BT38" i="7"/>
  <c r="BS38" i="8" s="1"/>
  <c r="BO38" i="7"/>
  <c r="BJ38" i="7"/>
  <c r="BI38" i="8" s="1"/>
  <c r="AC38" i="7"/>
  <c r="V38" i="7"/>
  <c r="O38" i="7"/>
  <c r="H38" i="7"/>
  <c r="ER37" i="7"/>
  <c r="EH37" i="7"/>
  <c r="DX37" i="7"/>
  <c r="DN37" i="7"/>
  <c r="DM37" i="7"/>
  <c r="DL37" i="8" s="1"/>
  <c r="DB37" i="7"/>
  <c r="DA37" i="7"/>
  <c r="CZ37" i="8" s="1"/>
  <c r="CP37" i="7"/>
  <c r="CO37" i="7"/>
  <c r="CN37" i="8" s="1"/>
  <c r="CI37" i="7"/>
  <c r="CH37" i="8" s="1"/>
  <c r="CD37" i="7"/>
  <c r="CC37" i="8" s="1"/>
  <c r="BY37" i="7"/>
  <c r="BX37" i="8" s="1"/>
  <c r="BT37" i="7"/>
  <c r="BS37" i="8" s="1"/>
  <c r="BO37" i="7"/>
  <c r="BJ37" i="7"/>
  <c r="BI37" i="8" s="1"/>
  <c r="AC37" i="7"/>
  <c r="V37" i="7"/>
  <c r="O37" i="7"/>
  <c r="H37" i="7"/>
  <c r="ER36" i="7"/>
  <c r="EH36" i="7"/>
  <c r="DX36" i="7"/>
  <c r="DN36" i="7"/>
  <c r="DM36" i="7"/>
  <c r="DL36" i="8" s="1"/>
  <c r="DB36" i="7"/>
  <c r="DA36" i="7"/>
  <c r="CZ36" i="8" s="1"/>
  <c r="CP36" i="7"/>
  <c r="CO36" i="7"/>
  <c r="CN36" i="8" s="1"/>
  <c r="CI36" i="7"/>
  <c r="CH36" i="8" s="1"/>
  <c r="CD36" i="7"/>
  <c r="CC36" i="8" s="1"/>
  <c r="BY36" i="7"/>
  <c r="BX36" i="8" s="1"/>
  <c r="BT36" i="7"/>
  <c r="BS36" i="8" s="1"/>
  <c r="BO36" i="7"/>
  <c r="BJ36" i="7"/>
  <c r="BI36" i="8" s="1"/>
  <c r="AC36" i="7"/>
  <c r="V36" i="7"/>
  <c r="O36" i="7"/>
  <c r="H36" i="7"/>
  <c r="ER35" i="7"/>
  <c r="EH35" i="7"/>
  <c r="DX35" i="7"/>
  <c r="DN35" i="7"/>
  <c r="DM35" i="7"/>
  <c r="DL35" i="8" s="1"/>
  <c r="DB35" i="7"/>
  <c r="DA35" i="7"/>
  <c r="CZ35" i="8" s="1"/>
  <c r="CP35" i="7"/>
  <c r="CO35" i="7"/>
  <c r="CN35" i="8" s="1"/>
  <c r="CI35" i="7"/>
  <c r="CH35" i="8" s="1"/>
  <c r="CD35" i="7"/>
  <c r="CC35" i="8" s="1"/>
  <c r="BY35" i="7"/>
  <c r="BX35" i="8" s="1"/>
  <c r="BT35" i="7"/>
  <c r="BS35" i="8" s="1"/>
  <c r="BO35" i="7"/>
  <c r="BJ35" i="7"/>
  <c r="BI35" i="8" s="1"/>
  <c r="AC35" i="7"/>
  <c r="V35" i="7"/>
  <c r="O35" i="7"/>
  <c r="H35" i="7"/>
  <c r="ER34" i="7"/>
  <c r="EH34" i="7"/>
  <c r="DX34" i="7"/>
  <c r="DN34" i="7"/>
  <c r="DM34" i="7"/>
  <c r="DL34" i="8" s="1"/>
  <c r="DB34" i="7"/>
  <c r="DA34" i="7"/>
  <c r="CZ34" i="8" s="1"/>
  <c r="CP34" i="7"/>
  <c r="CO34" i="7"/>
  <c r="CN34" i="8" s="1"/>
  <c r="CI34" i="7"/>
  <c r="CH34" i="8" s="1"/>
  <c r="CD34" i="7"/>
  <c r="CC34" i="8" s="1"/>
  <c r="BY34" i="7"/>
  <c r="BX34" i="8" s="1"/>
  <c r="BT34" i="7"/>
  <c r="BS34" i="8" s="1"/>
  <c r="BO34" i="7"/>
  <c r="BJ34" i="7"/>
  <c r="BI34" i="8" s="1"/>
  <c r="AC34" i="7"/>
  <c r="V34" i="7"/>
  <c r="O34" i="7"/>
  <c r="H34" i="7"/>
  <c r="ER33" i="7"/>
  <c r="EH33" i="7"/>
  <c r="DX33" i="7"/>
  <c r="DN33" i="7"/>
  <c r="DM33" i="7"/>
  <c r="DL33" i="8" s="1"/>
  <c r="DB33" i="7"/>
  <c r="DA33" i="7"/>
  <c r="CZ33" i="8" s="1"/>
  <c r="CP33" i="7"/>
  <c r="CO33" i="7"/>
  <c r="CN33" i="8" s="1"/>
  <c r="CI33" i="7"/>
  <c r="CH33" i="8" s="1"/>
  <c r="CD33" i="7"/>
  <c r="CC33" i="8" s="1"/>
  <c r="BY33" i="7"/>
  <c r="BX33" i="8" s="1"/>
  <c r="BT33" i="7"/>
  <c r="BS33" i="8" s="1"/>
  <c r="BO33" i="7"/>
  <c r="BJ33" i="7"/>
  <c r="BI33" i="8" s="1"/>
  <c r="AC33" i="7"/>
  <c r="V33" i="7"/>
  <c r="O33" i="7"/>
  <c r="H33" i="7"/>
  <c r="ER32" i="7"/>
  <c r="EH32" i="7"/>
  <c r="DX32" i="7"/>
  <c r="DN32" i="7"/>
  <c r="DM32" i="7"/>
  <c r="DL32" i="8" s="1"/>
  <c r="DB32" i="7"/>
  <c r="DA32" i="7"/>
  <c r="CZ32" i="8" s="1"/>
  <c r="CP32" i="7"/>
  <c r="CO32" i="7"/>
  <c r="CN32" i="8" s="1"/>
  <c r="CI32" i="7"/>
  <c r="CH32" i="8" s="1"/>
  <c r="CD32" i="7"/>
  <c r="CC32" i="8" s="1"/>
  <c r="BY32" i="7"/>
  <c r="BX32" i="8" s="1"/>
  <c r="BT32" i="7"/>
  <c r="BS32" i="8" s="1"/>
  <c r="BO32" i="7"/>
  <c r="BJ32" i="7"/>
  <c r="BI32" i="8" s="1"/>
  <c r="AC32" i="7"/>
  <c r="V32" i="7"/>
  <c r="O32" i="7"/>
  <c r="H32" i="7"/>
  <c r="ER31" i="7"/>
  <c r="EH31" i="7"/>
  <c r="DX31" i="7"/>
  <c r="DN31" i="7"/>
  <c r="DM31" i="7"/>
  <c r="DL31" i="8" s="1"/>
  <c r="DB31" i="7"/>
  <c r="DA31" i="7"/>
  <c r="CZ31" i="8" s="1"/>
  <c r="CP31" i="7"/>
  <c r="CO31" i="7"/>
  <c r="CN31" i="8" s="1"/>
  <c r="CI31" i="7"/>
  <c r="CH31" i="8" s="1"/>
  <c r="CD31" i="7"/>
  <c r="CC31" i="8" s="1"/>
  <c r="BY31" i="7"/>
  <c r="BX31" i="8" s="1"/>
  <c r="BT31" i="7"/>
  <c r="BS31" i="8" s="1"/>
  <c r="BO31" i="7"/>
  <c r="BJ31" i="7"/>
  <c r="BI31" i="8" s="1"/>
  <c r="AC31" i="7"/>
  <c r="V31" i="7"/>
  <c r="O31" i="7"/>
  <c r="H31" i="7"/>
  <c r="ER30" i="7"/>
  <c r="EH30" i="7"/>
  <c r="DX30" i="7"/>
  <c r="DN30" i="7"/>
  <c r="DM30" i="7"/>
  <c r="DL30" i="8" s="1"/>
  <c r="DB30" i="7"/>
  <c r="DA30" i="7"/>
  <c r="CZ30" i="8" s="1"/>
  <c r="CP30" i="7"/>
  <c r="CO30" i="7"/>
  <c r="CN30" i="8" s="1"/>
  <c r="CI30" i="7"/>
  <c r="CH30" i="8" s="1"/>
  <c r="CD30" i="7"/>
  <c r="CC30" i="8" s="1"/>
  <c r="BY30" i="7"/>
  <c r="BX30" i="8" s="1"/>
  <c r="BT30" i="7"/>
  <c r="BS30" i="8" s="1"/>
  <c r="BO30" i="7"/>
  <c r="BJ30" i="7"/>
  <c r="BI30" i="8" s="1"/>
  <c r="H30" i="7"/>
  <c r="ER29" i="7"/>
  <c r="EH29" i="7"/>
  <c r="DX29" i="7"/>
  <c r="DN29" i="7"/>
  <c r="DM29" i="7"/>
  <c r="DL29" i="8" s="1"/>
  <c r="DB29" i="7"/>
  <c r="DA29" i="7"/>
  <c r="CZ29" i="8" s="1"/>
  <c r="CP29" i="7"/>
  <c r="CO29" i="7"/>
  <c r="CN29" i="8" s="1"/>
  <c r="CI29" i="7"/>
  <c r="CH29" i="8" s="1"/>
  <c r="CD29" i="7"/>
  <c r="CC29" i="8" s="1"/>
  <c r="BY29" i="7"/>
  <c r="BX29" i="8" s="1"/>
  <c r="BT29" i="7"/>
  <c r="BS29" i="8" s="1"/>
  <c r="BO29" i="7"/>
  <c r="BJ29" i="7"/>
  <c r="BI29" i="8" s="1"/>
  <c r="AC29" i="7"/>
  <c r="V29" i="7"/>
  <c r="O29" i="7"/>
  <c r="H29" i="7"/>
  <c r="ER28" i="7"/>
  <c r="EH28" i="7"/>
  <c r="DX28" i="7"/>
  <c r="DN28" i="7"/>
  <c r="DM28" i="7"/>
  <c r="DL28" i="8" s="1"/>
  <c r="DB28" i="7"/>
  <c r="DA28" i="7"/>
  <c r="CZ28" i="8" s="1"/>
  <c r="CP28" i="7"/>
  <c r="CO28" i="7"/>
  <c r="CN28" i="8" s="1"/>
  <c r="CI28" i="7"/>
  <c r="CH28" i="8" s="1"/>
  <c r="CD28" i="7"/>
  <c r="CC28" i="8" s="1"/>
  <c r="BY28" i="7"/>
  <c r="BX28" i="8" s="1"/>
  <c r="BT28" i="7"/>
  <c r="BS28" i="8" s="1"/>
  <c r="BO28" i="7"/>
  <c r="BJ28" i="7"/>
  <c r="BI28" i="8" s="1"/>
  <c r="AC28" i="7"/>
  <c r="V28" i="7"/>
  <c r="O28" i="7"/>
  <c r="H28" i="7"/>
  <c r="ER27" i="7"/>
  <c r="EH27" i="7"/>
  <c r="DX27" i="7"/>
  <c r="DN27" i="7"/>
  <c r="DM27" i="7"/>
  <c r="DL27" i="8" s="1"/>
  <c r="DB27" i="7"/>
  <c r="DA27" i="7"/>
  <c r="CZ27" i="8" s="1"/>
  <c r="CP27" i="7"/>
  <c r="CO27" i="7"/>
  <c r="CN27" i="8" s="1"/>
  <c r="CI27" i="7"/>
  <c r="CH27" i="8" s="1"/>
  <c r="CD27" i="7"/>
  <c r="CC27" i="8" s="1"/>
  <c r="BY27" i="7"/>
  <c r="BX27" i="8" s="1"/>
  <c r="BT27" i="7"/>
  <c r="BS27" i="8" s="1"/>
  <c r="BO27" i="7"/>
  <c r="BJ27" i="7"/>
  <c r="BI27" i="8" s="1"/>
  <c r="AC27" i="7"/>
  <c r="V27" i="7"/>
  <c r="O27" i="7"/>
  <c r="H27" i="7"/>
  <c r="ER26" i="7"/>
  <c r="EH26" i="7"/>
  <c r="DX26" i="7"/>
  <c r="DN26" i="7"/>
  <c r="DM26" i="7"/>
  <c r="DL26" i="8" s="1"/>
  <c r="DB26" i="7"/>
  <c r="DA26" i="7"/>
  <c r="CZ26" i="8" s="1"/>
  <c r="CP26" i="7"/>
  <c r="CO26" i="7"/>
  <c r="CN26" i="8" s="1"/>
  <c r="CI26" i="7"/>
  <c r="CH26" i="8" s="1"/>
  <c r="CD26" i="7"/>
  <c r="CC26" i="8" s="1"/>
  <c r="BY26" i="7"/>
  <c r="BX26" i="8" s="1"/>
  <c r="BT26" i="7"/>
  <c r="BS26" i="8" s="1"/>
  <c r="BO26" i="7"/>
  <c r="BJ26" i="7"/>
  <c r="BI26" i="8" s="1"/>
  <c r="AC26" i="7"/>
  <c r="V26" i="7"/>
  <c r="O26" i="7"/>
  <c r="H26" i="7"/>
  <c r="ER25" i="7"/>
  <c r="EH25" i="7"/>
  <c r="DX25" i="7"/>
  <c r="DN25" i="7"/>
  <c r="DM25" i="7"/>
  <c r="DL25" i="8" s="1"/>
  <c r="DB25" i="7"/>
  <c r="DA25" i="7"/>
  <c r="CZ25" i="8" s="1"/>
  <c r="CP25" i="7"/>
  <c r="CO25" i="7"/>
  <c r="CN25" i="8" s="1"/>
  <c r="CI25" i="7"/>
  <c r="CH25" i="8" s="1"/>
  <c r="CD25" i="7"/>
  <c r="CC25" i="8" s="1"/>
  <c r="BY25" i="7"/>
  <c r="BX25" i="8" s="1"/>
  <c r="BT25" i="7"/>
  <c r="BS25" i="8" s="1"/>
  <c r="BO25" i="7"/>
  <c r="BJ25" i="7"/>
  <c r="BI25" i="8" s="1"/>
  <c r="AC25" i="7"/>
  <c r="V25" i="7"/>
  <c r="O25" i="7"/>
  <c r="H25" i="7"/>
  <c r="ER24" i="7"/>
  <c r="EH24" i="7"/>
  <c r="DX24" i="7"/>
  <c r="DN24" i="7"/>
  <c r="DM24" i="7"/>
  <c r="DL24" i="8" s="1"/>
  <c r="DB24" i="7"/>
  <c r="DA24" i="7"/>
  <c r="CZ24" i="8" s="1"/>
  <c r="CP24" i="7"/>
  <c r="CO24" i="7"/>
  <c r="CN24" i="8" s="1"/>
  <c r="CI24" i="7"/>
  <c r="CH24" i="8" s="1"/>
  <c r="CD24" i="7"/>
  <c r="CC24" i="8" s="1"/>
  <c r="BY24" i="7"/>
  <c r="BX24" i="8" s="1"/>
  <c r="BT24" i="7"/>
  <c r="BS24" i="8" s="1"/>
  <c r="BO24" i="7"/>
  <c r="BJ24" i="7"/>
  <c r="BI24" i="8" s="1"/>
  <c r="AC24" i="7"/>
  <c r="V24" i="7"/>
  <c r="O24" i="7"/>
  <c r="H24" i="7"/>
  <c r="ER23" i="7"/>
  <c r="EH23" i="7"/>
  <c r="DX23" i="7"/>
  <c r="DN23" i="7"/>
  <c r="DM23" i="7"/>
  <c r="DL23" i="8" s="1"/>
  <c r="DB23" i="7"/>
  <c r="DA23" i="7"/>
  <c r="CZ23" i="8" s="1"/>
  <c r="CP23" i="7"/>
  <c r="CO23" i="7"/>
  <c r="CN23" i="8" s="1"/>
  <c r="CI23" i="7"/>
  <c r="CH23" i="8" s="1"/>
  <c r="CD23" i="7"/>
  <c r="CC23" i="8" s="1"/>
  <c r="BY23" i="7"/>
  <c r="BX23" i="8" s="1"/>
  <c r="BT23" i="7"/>
  <c r="BS23" i="8" s="1"/>
  <c r="BO23" i="7"/>
  <c r="BJ23" i="7"/>
  <c r="BI23" i="8" s="1"/>
  <c r="AC23" i="7"/>
  <c r="V23" i="7"/>
  <c r="O23" i="7"/>
  <c r="H23" i="7"/>
  <c r="ER22" i="7"/>
  <c r="EH22" i="7"/>
  <c r="DX22" i="7"/>
  <c r="DN22" i="7"/>
  <c r="DM22" i="7"/>
  <c r="DL22" i="8" s="1"/>
  <c r="DB22" i="7"/>
  <c r="DA22" i="7"/>
  <c r="CZ22" i="8" s="1"/>
  <c r="CP22" i="7"/>
  <c r="CO22" i="7"/>
  <c r="CN22" i="8" s="1"/>
  <c r="CI22" i="7"/>
  <c r="CH22" i="8" s="1"/>
  <c r="CD22" i="7"/>
  <c r="CC22" i="8" s="1"/>
  <c r="BY22" i="7"/>
  <c r="BX22" i="8" s="1"/>
  <c r="BT22" i="7"/>
  <c r="BS22" i="8" s="1"/>
  <c r="BO22" i="7"/>
  <c r="BJ22" i="7"/>
  <c r="BI22" i="8" s="1"/>
  <c r="AC22" i="7"/>
  <c r="V22" i="7"/>
  <c r="O22" i="7"/>
  <c r="H22" i="7"/>
  <c r="ER21" i="7"/>
  <c r="EH21" i="7"/>
  <c r="DX21" i="7"/>
  <c r="DN21" i="7"/>
  <c r="DM21" i="7"/>
  <c r="DL21" i="8" s="1"/>
  <c r="DB21" i="7"/>
  <c r="DD21" i="8" s="1"/>
  <c r="DA21" i="7"/>
  <c r="CZ21" i="8" s="1"/>
  <c r="CP21" i="7"/>
  <c r="CR21" i="8" s="1"/>
  <c r="CO21" i="7"/>
  <c r="CN21" i="8" s="1"/>
  <c r="CI21" i="7"/>
  <c r="CH21" i="8" s="1"/>
  <c r="CD21" i="7"/>
  <c r="CC21" i="8" s="1"/>
  <c r="BY21" i="7"/>
  <c r="BX21" i="8" s="1"/>
  <c r="BT21" i="7"/>
  <c r="BS21" i="8" s="1"/>
  <c r="BO21" i="7"/>
  <c r="BJ21" i="7"/>
  <c r="BI21" i="8" s="1"/>
  <c r="AC21" i="7"/>
  <c r="AF21" i="8" s="1"/>
  <c r="V21" i="7"/>
  <c r="AR21" i="8" s="1"/>
  <c r="O21" i="7"/>
  <c r="AO21" i="8" s="1"/>
  <c r="H21" i="7"/>
  <c r="AJ21" i="8" s="1"/>
  <c r="ER20" i="7"/>
  <c r="EV20" i="8" s="1"/>
  <c r="EH20" i="7"/>
  <c r="EL20" i="8" s="1"/>
  <c r="DX20" i="7"/>
  <c r="EB20" i="8" s="1"/>
  <c r="DN20" i="7"/>
  <c r="DP20" i="8" s="1"/>
  <c r="DM20" i="7"/>
  <c r="DL20" i="8" s="1"/>
  <c r="DB20" i="7"/>
  <c r="DD20" i="8" s="1"/>
  <c r="DA20" i="7"/>
  <c r="CZ20" i="8" s="1"/>
  <c r="CP20" i="7"/>
  <c r="CR20" i="8" s="1"/>
  <c r="CO20" i="7"/>
  <c r="CN20" i="8" s="1"/>
  <c r="CI20" i="7"/>
  <c r="CH20" i="8" s="1"/>
  <c r="CD20" i="7"/>
  <c r="CC20" i="8" s="1"/>
  <c r="BY20" i="7"/>
  <c r="BX20" i="8" s="1"/>
  <c r="BT20" i="7"/>
  <c r="BS20" i="8" s="1"/>
  <c r="BO20" i="7"/>
  <c r="BJ20" i="7"/>
  <c r="BI20" i="8" s="1"/>
  <c r="AC20" i="7"/>
  <c r="AF20" i="8" s="1"/>
  <c r="V20" i="7"/>
  <c r="AR20" i="8" s="1"/>
  <c r="O20" i="7"/>
  <c r="AO20" i="8" s="1"/>
  <c r="H20" i="7"/>
  <c r="AJ20" i="8" s="1"/>
  <c r="ER19" i="7"/>
  <c r="EV19" i="8" s="1"/>
  <c r="EH19" i="7"/>
  <c r="EL19" i="8" s="1"/>
  <c r="DX19" i="7"/>
  <c r="EB19" i="8" s="1"/>
  <c r="DN19" i="7"/>
  <c r="DP19" i="8" s="1"/>
  <c r="DM19" i="7"/>
  <c r="DL19" i="8" s="1"/>
  <c r="DB19" i="7"/>
  <c r="DD19" i="8" s="1"/>
  <c r="DA19" i="7"/>
  <c r="CZ19" i="8" s="1"/>
  <c r="CP19" i="7"/>
  <c r="CR19" i="8" s="1"/>
  <c r="CO19" i="7"/>
  <c r="CN19" i="8" s="1"/>
  <c r="CI19" i="7"/>
  <c r="CH19" i="8" s="1"/>
  <c r="CD19" i="7"/>
  <c r="CC19" i="8" s="1"/>
  <c r="BY19" i="7"/>
  <c r="BX19" i="8" s="1"/>
  <c r="BT19" i="7"/>
  <c r="BS19" i="8" s="1"/>
  <c r="BO19" i="7"/>
  <c r="BJ19" i="7"/>
  <c r="BI19" i="8" s="1"/>
  <c r="AC19" i="7"/>
  <c r="AF19" i="8" s="1"/>
  <c r="V19" i="7"/>
  <c r="AR19" i="8" s="1"/>
  <c r="O19" i="7"/>
  <c r="AO19" i="8" s="1"/>
  <c r="H19" i="7"/>
  <c r="AJ19" i="8" s="1"/>
  <c r="DB18" i="7"/>
  <c r="CP18" i="7"/>
  <c r="CO18" i="8" s="1"/>
  <c r="ER17" i="7"/>
  <c r="EU17" i="8" s="1"/>
  <c r="EH17" i="7"/>
  <c r="EK17" i="8" s="1"/>
  <c r="DX17" i="7"/>
  <c r="EA17" i="8" s="1"/>
  <c r="DN17" i="7"/>
  <c r="DQ17" i="8" s="1"/>
  <c r="DM17" i="7"/>
  <c r="DL17" i="8" s="1"/>
  <c r="DB17" i="7"/>
  <c r="DE17" i="8" s="1"/>
  <c r="DA17" i="7"/>
  <c r="CZ17" i="8" s="1"/>
  <c r="CP17" i="7"/>
  <c r="CS17" i="8" s="1"/>
  <c r="CO17" i="7"/>
  <c r="CN17" i="8" s="1"/>
  <c r="BO17" i="7"/>
  <c r="BJ17" i="7"/>
  <c r="BI17" i="8" s="1"/>
  <c r="H17" i="7"/>
  <c r="AJ17" i="8" s="1"/>
  <c r="ER16" i="7"/>
  <c r="EV16" i="8" s="1"/>
  <c r="EH16" i="7"/>
  <c r="EL16" i="8" s="1"/>
  <c r="DX16" i="7"/>
  <c r="EB16" i="8" s="1"/>
  <c r="DN16" i="7"/>
  <c r="DP16" i="8" s="1"/>
  <c r="DM16" i="7"/>
  <c r="DL16" i="8" s="1"/>
  <c r="DB16" i="7"/>
  <c r="DD16" i="8" s="1"/>
  <c r="DA16" i="7"/>
  <c r="CZ16" i="8" s="1"/>
  <c r="CP16" i="7"/>
  <c r="CR16" i="8" s="1"/>
  <c r="CO16" i="7"/>
  <c r="CN16" i="8" s="1"/>
  <c r="CI16" i="7"/>
  <c r="CH16" i="8" s="1"/>
  <c r="CD16" i="7"/>
  <c r="CC16" i="8" s="1"/>
  <c r="BY16" i="7"/>
  <c r="BX16" i="8" s="1"/>
  <c r="BT16" i="7"/>
  <c r="BS16" i="8" s="1"/>
  <c r="BO16" i="7"/>
  <c r="BJ16" i="7"/>
  <c r="BI16" i="8" s="1"/>
  <c r="AC16" i="7"/>
  <c r="AF16" i="8" s="1"/>
  <c r="V16" i="7"/>
  <c r="AR16" i="8" s="1"/>
  <c r="O16" i="7"/>
  <c r="AO16" i="8" s="1"/>
  <c r="H16" i="7"/>
  <c r="AJ16" i="8" s="1"/>
  <c r="ER15" i="7"/>
  <c r="EV15" i="8" s="1"/>
  <c r="EH15" i="7"/>
  <c r="EL15" i="8" s="1"/>
  <c r="DX15" i="7"/>
  <c r="EB15" i="8" s="1"/>
  <c r="DN15" i="7"/>
  <c r="DP15" i="8" s="1"/>
  <c r="DM15" i="7"/>
  <c r="DL15" i="8" s="1"/>
  <c r="DB15" i="7"/>
  <c r="DD15" i="8" s="1"/>
  <c r="DA15" i="7"/>
  <c r="CZ15" i="8" s="1"/>
  <c r="CP15" i="7"/>
  <c r="CR15" i="8" s="1"/>
  <c r="CO15" i="7"/>
  <c r="CN15" i="8" s="1"/>
  <c r="CI15" i="7"/>
  <c r="CH15" i="8" s="1"/>
  <c r="CD15" i="7"/>
  <c r="CC15" i="8" s="1"/>
  <c r="BY15" i="7"/>
  <c r="BX15" i="8" s="1"/>
  <c r="BT15" i="7"/>
  <c r="BS15" i="8" s="1"/>
  <c r="BO15" i="7"/>
  <c r="BJ15" i="7"/>
  <c r="BI15" i="8" s="1"/>
  <c r="AC15" i="7"/>
  <c r="AF15" i="8" s="1"/>
  <c r="V15" i="7"/>
  <c r="AR15" i="8" s="1"/>
  <c r="O15" i="7"/>
  <c r="AO15" i="8" s="1"/>
  <c r="H15" i="7"/>
  <c r="AJ15" i="8" s="1"/>
  <c r="ER14" i="7"/>
  <c r="EV14" i="8" s="1"/>
  <c r="EH14" i="7"/>
  <c r="EL14" i="8" s="1"/>
  <c r="DX14" i="7"/>
  <c r="EB14" i="8" s="1"/>
  <c r="DN14" i="7"/>
  <c r="DP14" i="8" s="1"/>
  <c r="DM14" i="7"/>
  <c r="DL14" i="8" s="1"/>
  <c r="DB14" i="7"/>
  <c r="DD14" i="8" s="1"/>
  <c r="DA14" i="7"/>
  <c r="CZ14" i="8" s="1"/>
  <c r="CP14" i="7"/>
  <c r="CR14" i="8" s="1"/>
  <c r="CO14" i="7"/>
  <c r="CN14" i="8" s="1"/>
  <c r="CI14" i="7"/>
  <c r="CH14" i="8" s="1"/>
  <c r="CD14" i="7"/>
  <c r="CC14" i="8" s="1"/>
  <c r="BY14" i="7"/>
  <c r="BX14" i="8" s="1"/>
  <c r="BT14" i="7"/>
  <c r="BS14" i="8" s="1"/>
  <c r="BO14" i="7"/>
  <c r="BJ14" i="7"/>
  <c r="BI14" i="8" s="1"/>
  <c r="AC14" i="7"/>
  <c r="AF14" i="8" s="1"/>
  <c r="V14" i="7"/>
  <c r="AR14" i="8" s="1"/>
  <c r="O14" i="7"/>
  <c r="AO14" i="8" s="1"/>
  <c r="H14" i="7"/>
  <c r="AJ14" i="8" s="1"/>
  <c r="ER13" i="7"/>
  <c r="EV13" i="8" s="1"/>
  <c r="EH13" i="7"/>
  <c r="EL13" i="8" s="1"/>
  <c r="DX13" i="7"/>
  <c r="EB13" i="8" s="1"/>
  <c r="DN13" i="7"/>
  <c r="DP13" i="8" s="1"/>
  <c r="DM13" i="7"/>
  <c r="DL13" i="8" s="1"/>
  <c r="DB13" i="7"/>
  <c r="DD13" i="8" s="1"/>
  <c r="DA13" i="7"/>
  <c r="CZ13" i="8" s="1"/>
  <c r="CP13" i="7"/>
  <c r="CR13" i="8" s="1"/>
  <c r="CO13" i="7"/>
  <c r="CN13" i="8" s="1"/>
  <c r="CI13" i="7"/>
  <c r="CH13" i="8" s="1"/>
  <c r="CD13" i="7"/>
  <c r="CC13" i="8" s="1"/>
  <c r="BY13" i="7"/>
  <c r="BX13" i="8" s="1"/>
  <c r="BT13" i="7"/>
  <c r="BS13" i="8" s="1"/>
  <c r="BO13" i="7"/>
  <c r="BJ13" i="7"/>
  <c r="BI13" i="8" s="1"/>
  <c r="AC13" i="7"/>
  <c r="AF13" i="8" s="1"/>
  <c r="V13" i="7"/>
  <c r="AR13" i="8" s="1"/>
  <c r="O13" i="7"/>
  <c r="AO13" i="8" s="1"/>
  <c r="H13" i="7"/>
  <c r="AJ13" i="8" s="1"/>
  <c r="ER12" i="7"/>
  <c r="EV12" i="8" s="1"/>
  <c r="EH12" i="7"/>
  <c r="EL12" i="8" s="1"/>
  <c r="DX12" i="7"/>
  <c r="EB12" i="8" s="1"/>
  <c r="DN12" i="7"/>
  <c r="DP12" i="8" s="1"/>
  <c r="DM12" i="7"/>
  <c r="DL12" i="8" s="1"/>
  <c r="DB12" i="7"/>
  <c r="DD12" i="8" s="1"/>
  <c r="DA12" i="7"/>
  <c r="CZ12" i="8" s="1"/>
  <c r="CP12" i="7"/>
  <c r="CR12" i="8" s="1"/>
  <c r="CO12" i="7"/>
  <c r="CN12" i="8" s="1"/>
  <c r="CI12" i="7"/>
  <c r="CH12" i="8" s="1"/>
  <c r="CD12" i="7"/>
  <c r="CC12" i="8" s="1"/>
  <c r="BY12" i="7"/>
  <c r="BX12" i="8" s="1"/>
  <c r="BT12" i="7"/>
  <c r="BS12" i="8" s="1"/>
  <c r="BO12" i="7"/>
  <c r="BJ12" i="7"/>
  <c r="BI12" i="8" s="1"/>
  <c r="AC12" i="7"/>
  <c r="AF12" i="8" s="1"/>
  <c r="V12" i="7"/>
  <c r="AR12" i="8" s="1"/>
  <c r="O12" i="7"/>
  <c r="AO12" i="8" s="1"/>
  <c r="H12" i="7"/>
  <c r="AJ12" i="8" s="1"/>
  <c r="ER11" i="7"/>
  <c r="EV11" i="8" s="1"/>
  <c r="EH11" i="7"/>
  <c r="EL11" i="8" s="1"/>
  <c r="DX11" i="7"/>
  <c r="EB11" i="8" s="1"/>
  <c r="DN11" i="7"/>
  <c r="DP11" i="8" s="1"/>
  <c r="DM11" i="7"/>
  <c r="DL11" i="8" s="1"/>
  <c r="DB11" i="7"/>
  <c r="DD11" i="8" s="1"/>
  <c r="DA11" i="7"/>
  <c r="CZ11" i="8" s="1"/>
  <c r="CP11" i="7"/>
  <c r="CR11" i="8" s="1"/>
  <c r="CO11" i="7"/>
  <c r="CN11" i="8" s="1"/>
  <c r="CI11" i="7"/>
  <c r="CH11" i="8" s="1"/>
  <c r="CD11" i="7"/>
  <c r="CC11" i="8" s="1"/>
  <c r="BY11" i="7"/>
  <c r="BX11" i="8" s="1"/>
  <c r="BT11" i="7"/>
  <c r="BS11" i="8" s="1"/>
  <c r="BO11" i="7"/>
  <c r="BJ11" i="7"/>
  <c r="BI11" i="8" s="1"/>
  <c r="O11" i="7"/>
  <c r="AN11" i="8" s="1"/>
  <c r="H11" i="7"/>
  <c r="AK11" i="8" s="1"/>
  <c r="ER10" i="7"/>
  <c r="EU10" i="8" s="1"/>
  <c r="EH10" i="7"/>
  <c r="EK10" i="8" s="1"/>
  <c r="DX10" i="7"/>
  <c r="EA10" i="8" s="1"/>
  <c r="DN10" i="7"/>
  <c r="DQ10" i="8" s="1"/>
  <c r="DM10" i="7"/>
  <c r="DL10" i="8" s="1"/>
  <c r="DB10" i="7"/>
  <c r="DE10" i="8" s="1"/>
  <c r="DA10" i="7"/>
  <c r="CZ10" i="8" s="1"/>
  <c r="CP10" i="7"/>
  <c r="CS10" i="8" s="1"/>
  <c r="CO10" i="7"/>
  <c r="CN10" i="8" s="1"/>
  <c r="CI10" i="7"/>
  <c r="CH10" i="8" s="1"/>
  <c r="CD10" i="7"/>
  <c r="CC10" i="8" s="1"/>
  <c r="BY10" i="7"/>
  <c r="BX10" i="8" s="1"/>
  <c r="BT10" i="7"/>
  <c r="BS10" i="8" s="1"/>
  <c r="BO10" i="7"/>
  <c r="BJ10" i="7"/>
  <c r="BI10" i="8" s="1"/>
  <c r="AC10" i="7"/>
  <c r="AG10" i="8" s="1"/>
  <c r="V10" i="7"/>
  <c r="AS10" i="8" s="1"/>
  <c r="O10" i="7"/>
  <c r="AN10" i="8" s="1"/>
  <c r="H10" i="7"/>
  <c r="AK10" i="8" s="1"/>
  <c r="ER9" i="7"/>
  <c r="EU9" i="8" s="1"/>
  <c r="EH9" i="7"/>
  <c r="EK9" i="8" s="1"/>
  <c r="DX9" i="7"/>
  <c r="EA9" i="8" s="1"/>
  <c r="DN9" i="7"/>
  <c r="DQ9" i="8" s="1"/>
  <c r="DM9" i="7"/>
  <c r="DL9" i="8" s="1"/>
  <c r="DB9" i="7"/>
  <c r="DE9" i="8" s="1"/>
  <c r="DA9" i="7"/>
  <c r="CZ9" i="8" s="1"/>
  <c r="CP9" i="7"/>
  <c r="CS9" i="8" s="1"/>
  <c r="CO9" i="7"/>
  <c r="CN9" i="8" s="1"/>
  <c r="CI9" i="7"/>
  <c r="CH9" i="8" s="1"/>
  <c r="CD9" i="7"/>
  <c r="CC9" i="8" s="1"/>
  <c r="BY9" i="7"/>
  <c r="BX9" i="8" s="1"/>
  <c r="BT9" i="7"/>
  <c r="BS9" i="8" s="1"/>
  <c r="BO9" i="7"/>
  <c r="BJ9" i="7"/>
  <c r="BI9" i="8" s="1"/>
  <c r="AC9" i="7"/>
  <c r="AG9" i="8" s="1"/>
  <c r="V9" i="7"/>
  <c r="AS9" i="8" s="1"/>
  <c r="O9" i="7"/>
  <c r="AN9" i="8" s="1"/>
  <c r="H9" i="7"/>
  <c r="AK9" i="8" s="1"/>
  <c r="CI8" i="7"/>
  <c r="CH8" i="8" s="1"/>
  <c r="CD8" i="7"/>
  <c r="CC8" i="8" s="1"/>
  <c r="BY8" i="7"/>
  <c r="BX8" i="8" s="1"/>
  <c r="BT8" i="7"/>
  <c r="BS8" i="8" s="1"/>
  <c r="AC8" i="7"/>
  <c r="AF8" i="8" s="1"/>
  <c r="V8" i="7"/>
  <c r="AR8" i="8" s="1"/>
  <c r="ER7" i="7"/>
  <c r="EU7" i="8" s="1"/>
  <c r="DN7" i="7"/>
  <c r="DQ7" i="8" s="1"/>
  <c r="DM7" i="7"/>
  <c r="DL7" i="8" s="1"/>
  <c r="CI7" i="7"/>
  <c r="CH7" i="8" s="1"/>
  <c r="CD7" i="7"/>
  <c r="CC7" i="8" s="1"/>
  <c r="BY7" i="7"/>
  <c r="BX7" i="8" s="1"/>
  <c r="BT7" i="7"/>
  <c r="BS7" i="8" s="1"/>
  <c r="AC7" i="7"/>
  <c r="AG7" i="8" s="1"/>
  <c r="V7" i="7"/>
  <c r="AR7" i="8" s="1"/>
  <c r="O7" i="7"/>
  <c r="AO7" i="8" s="1"/>
  <c r="ER6" i="7"/>
  <c r="EV6" i="8" s="1"/>
  <c r="DN6" i="7"/>
  <c r="DP6" i="8" s="1"/>
  <c r="DM6" i="7"/>
  <c r="DL6" i="8" s="1"/>
  <c r="CI6" i="7"/>
  <c r="CH6" i="8" s="1"/>
  <c r="CD6" i="7"/>
  <c r="CC6" i="8" s="1"/>
  <c r="BY6" i="7"/>
  <c r="BX6" i="8" s="1"/>
  <c r="BT6" i="7"/>
  <c r="BS6" i="8" s="1"/>
  <c r="AC6" i="7"/>
  <c r="AF6" i="8" s="1"/>
  <c r="V6" i="7"/>
  <c r="AS6" i="8" s="1"/>
  <c r="O6" i="7"/>
  <c r="AN6" i="8" s="1"/>
  <c r="CI5" i="7"/>
  <c r="CH5" i="8" s="1"/>
  <c r="CD5" i="7"/>
  <c r="CC5" i="8" s="1"/>
  <c r="AC5" i="7"/>
  <c r="AF5" i="8" s="1"/>
  <c r="BH56" i="8" l="1"/>
  <c r="BM56" i="8"/>
  <c r="BE56" i="8"/>
  <c r="BG56" i="8"/>
  <c r="BJ56" i="8"/>
  <c r="BL56" i="8"/>
  <c r="BW56" i="8"/>
  <c r="BT56" i="8"/>
  <c r="BV56" i="8"/>
  <c r="AU56" i="8"/>
  <c r="AY56" i="8"/>
  <c r="BC62" i="7"/>
  <c r="BE62" i="7"/>
  <c r="AX56" i="8"/>
  <c r="BD62" i="7"/>
  <c r="CD56" i="8"/>
  <c r="BJ59" i="7"/>
  <c r="BO59" i="7"/>
  <c r="BT59" i="7"/>
  <c r="BY59" i="7"/>
  <c r="CD59" i="7"/>
  <c r="CI59" i="7"/>
  <c r="DA59" i="7"/>
  <c r="BJ60" i="7"/>
  <c r="BO60" i="7"/>
  <c r="BT60" i="7"/>
  <c r="BY60" i="7"/>
  <c r="CD60" i="7"/>
  <c r="CI60" i="7"/>
  <c r="DM60" i="7"/>
  <c r="BJ61" i="7"/>
  <c r="BO61" i="7"/>
  <c r="BT61" i="7"/>
  <c r="BY61" i="7"/>
  <c r="CD61" i="7"/>
  <c r="CI61" i="7"/>
  <c r="DA61" i="7"/>
  <c r="O60" i="7"/>
  <c r="U60" i="7" s="1"/>
  <c r="AC60" i="7"/>
  <c r="AI60" i="7" s="1"/>
  <c r="CP60" i="7"/>
  <c r="CU60" i="7" s="1"/>
  <c r="DB60" i="7"/>
  <c r="DG60" i="7" s="1"/>
  <c r="DN60" i="7"/>
  <c r="DS60" i="7" s="1"/>
  <c r="DX60" i="7"/>
  <c r="ER60" i="7"/>
  <c r="O61" i="7"/>
  <c r="U61" i="7" s="1"/>
  <c r="AC61" i="7"/>
  <c r="AI61" i="7" s="1"/>
  <c r="CP61" i="7"/>
  <c r="CU61" i="7" s="1"/>
  <c r="DB61" i="7"/>
  <c r="DG61" i="7" s="1"/>
  <c r="DN61" i="7"/>
  <c r="DS61" i="7" s="1"/>
  <c r="DX61" i="7"/>
  <c r="ER61" i="7"/>
  <c r="AW56" i="8"/>
  <c r="BP56" i="8"/>
  <c r="BZ56" i="8"/>
  <c r="CO59" i="7"/>
  <c r="DM59" i="7"/>
  <c r="CO60" i="7"/>
  <c r="DA60" i="7"/>
  <c r="CO61" i="7"/>
  <c r="DM61" i="7"/>
  <c r="I5" i="9"/>
  <c r="K5" i="9"/>
  <c r="Q5" i="9"/>
  <c r="S5" i="9"/>
  <c r="Y5" i="9"/>
  <c r="AA5" i="9"/>
  <c r="AG5" i="9"/>
  <c r="AI5" i="9"/>
  <c r="AM5" i="9"/>
  <c r="AO5" i="9"/>
  <c r="AQ5" i="9"/>
  <c r="AS5" i="9"/>
  <c r="AU5" i="9"/>
  <c r="H5" i="9"/>
  <c r="J5" i="9"/>
  <c r="L5" i="9"/>
  <c r="P5" i="9"/>
  <c r="R5" i="9"/>
  <c r="T5" i="9"/>
  <c r="X5" i="9"/>
  <c r="Z5" i="9"/>
  <c r="AB5" i="9"/>
  <c r="AF5" i="9"/>
  <c r="AH5" i="9"/>
  <c r="AP5" i="9"/>
  <c r="DP21" i="8"/>
  <c r="DN21" i="8"/>
  <c r="DQ21" i="8"/>
  <c r="DO21" i="8"/>
  <c r="EB21" i="8"/>
  <c r="DZ21" i="8"/>
  <c r="DX21" i="8"/>
  <c r="DV21" i="8"/>
  <c r="DT21" i="8"/>
  <c r="EA21" i="8"/>
  <c r="DY21" i="8"/>
  <c r="DW21" i="8"/>
  <c r="DU21" i="8"/>
  <c r="DS21" i="8"/>
  <c r="EV21" i="8"/>
  <c r="ET21" i="8"/>
  <c r="ER21" i="8"/>
  <c r="EP21" i="8"/>
  <c r="EN21" i="8"/>
  <c r="EU21" i="8"/>
  <c r="ES21" i="8"/>
  <c r="EQ21" i="8"/>
  <c r="EO21" i="8"/>
  <c r="EM21" i="8"/>
  <c r="AO22" i="8"/>
  <c r="AM22" i="8"/>
  <c r="R22" i="8"/>
  <c r="P22" i="8"/>
  <c r="N22" i="8"/>
  <c r="AN22" i="8"/>
  <c r="S22" i="8"/>
  <c r="Q22" i="8"/>
  <c r="O22" i="8"/>
  <c r="AF22" i="8"/>
  <c r="AD22" i="8"/>
  <c r="AB22" i="8"/>
  <c r="AG22" i="8"/>
  <c r="AE22" i="8"/>
  <c r="AC22" i="8"/>
  <c r="CR22" i="8"/>
  <c r="CP22" i="8"/>
  <c r="CL22" i="8"/>
  <c r="CJ22" i="8"/>
  <c r="CS22" i="8"/>
  <c r="CQ22" i="8"/>
  <c r="CO22" i="8"/>
  <c r="CM22" i="8"/>
  <c r="CK22" i="8"/>
  <c r="CI22" i="8"/>
  <c r="DD22" i="8"/>
  <c r="DB22" i="8"/>
  <c r="CX22" i="8"/>
  <c r="CV22" i="8"/>
  <c r="DE22" i="8"/>
  <c r="DC22" i="8"/>
  <c r="DA22" i="8"/>
  <c r="CY22" i="8"/>
  <c r="CW22" i="8"/>
  <c r="CU22" i="8"/>
  <c r="DP22" i="8"/>
  <c r="DN22" i="8"/>
  <c r="DJ22" i="8"/>
  <c r="DH22" i="8"/>
  <c r="DQ22" i="8"/>
  <c r="DO22" i="8"/>
  <c r="DM22" i="8"/>
  <c r="DK22" i="8"/>
  <c r="DI22" i="8"/>
  <c r="DG22" i="8"/>
  <c r="EB22" i="8"/>
  <c r="DZ22" i="8"/>
  <c r="DX22" i="8"/>
  <c r="DV22" i="8"/>
  <c r="DT22" i="8"/>
  <c r="EA22" i="8"/>
  <c r="DY22" i="8"/>
  <c r="DW22" i="8"/>
  <c r="DU22" i="8"/>
  <c r="DS22" i="8"/>
  <c r="EV22" i="8"/>
  <c r="ET22" i="8"/>
  <c r="ER22" i="8"/>
  <c r="EP22" i="8"/>
  <c r="EN22" i="8"/>
  <c r="EU22" i="8"/>
  <c r="ES22" i="8"/>
  <c r="EQ22" i="8"/>
  <c r="EO22" i="8"/>
  <c r="EM22" i="8"/>
  <c r="AO23" i="8"/>
  <c r="AM23" i="8"/>
  <c r="R23" i="8"/>
  <c r="P23" i="8"/>
  <c r="N23" i="8"/>
  <c r="AN23" i="8"/>
  <c r="S23" i="8"/>
  <c r="Q23" i="8"/>
  <c r="O23" i="8"/>
  <c r="AF23" i="8"/>
  <c r="AD23" i="8"/>
  <c r="AB23" i="8"/>
  <c r="AG23" i="8"/>
  <c r="AE23" i="8"/>
  <c r="AC23" i="8"/>
  <c r="CR23" i="8"/>
  <c r="CP23" i="8"/>
  <c r="CL23" i="8"/>
  <c r="CJ23" i="8"/>
  <c r="CS23" i="8"/>
  <c r="CQ23" i="8"/>
  <c r="CO23" i="8"/>
  <c r="CM23" i="8"/>
  <c r="CK23" i="8"/>
  <c r="CI23" i="8"/>
  <c r="DD23" i="8"/>
  <c r="DB23" i="8"/>
  <c r="CX23" i="8"/>
  <c r="CV23" i="8"/>
  <c r="DE23" i="8"/>
  <c r="DC23" i="8"/>
  <c r="DA23" i="8"/>
  <c r="CY23" i="8"/>
  <c r="CW23" i="8"/>
  <c r="CU23" i="8"/>
  <c r="DP23" i="8"/>
  <c r="DN23" i="8"/>
  <c r="DJ23" i="8"/>
  <c r="DH23" i="8"/>
  <c r="DQ23" i="8"/>
  <c r="DO23" i="8"/>
  <c r="DM23" i="8"/>
  <c r="DK23" i="8"/>
  <c r="DI23" i="8"/>
  <c r="DG23" i="8"/>
  <c r="EB23" i="8"/>
  <c r="DZ23" i="8"/>
  <c r="DX23" i="8"/>
  <c r="DV23" i="8"/>
  <c r="DT23" i="8"/>
  <c r="EA23" i="8"/>
  <c r="DY23" i="8"/>
  <c r="DW23" i="8"/>
  <c r="DU23" i="8"/>
  <c r="DS23" i="8"/>
  <c r="EV23" i="8"/>
  <c r="ET23" i="8"/>
  <c r="ER23" i="8"/>
  <c r="EP23" i="8"/>
  <c r="EN23" i="8"/>
  <c r="EU23" i="8"/>
  <c r="ES23" i="8"/>
  <c r="EQ23" i="8"/>
  <c r="EO23" i="8"/>
  <c r="EM23" i="8"/>
  <c r="AO24" i="8"/>
  <c r="AM24" i="8"/>
  <c r="R24" i="8"/>
  <c r="P24" i="8"/>
  <c r="N24" i="8"/>
  <c r="AN24" i="8"/>
  <c r="S24" i="8"/>
  <c r="Q24" i="8"/>
  <c r="O24" i="8"/>
  <c r="AF24" i="8"/>
  <c r="AD24" i="8"/>
  <c r="AB24" i="8"/>
  <c r="AG24" i="8"/>
  <c r="AE24" i="8"/>
  <c r="AC24" i="8"/>
  <c r="CR24" i="8"/>
  <c r="CP24" i="8"/>
  <c r="CL24" i="8"/>
  <c r="CJ24" i="8"/>
  <c r="CS24" i="8"/>
  <c r="CQ24" i="8"/>
  <c r="CO24" i="8"/>
  <c r="CM24" i="8"/>
  <c r="CK24" i="8"/>
  <c r="CI24" i="8"/>
  <c r="DD24" i="8"/>
  <c r="DB24" i="8"/>
  <c r="CX24" i="8"/>
  <c r="CV24" i="8"/>
  <c r="DE24" i="8"/>
  <c r="DC24" i="8"/>
  <c r="DA24" i="8"/>
  <c r="CY24" i="8"/>
  <c r="CW24" i="8"/>
  <c r="CU24" i="8"/>
  <c r="DP24" i="8"/>
  <c r="DN24" i="8"/>
  <c r="DJ24" i="8"/>
  <c r="DH24" i="8"/>
  <c r="DQ24" i="8"/>
  <c r="DO24" i="8"/>
  <c r="DM24" i="8"/>
  <c r="DK24" i="8"/>
  <c r="DI24" i="8"/>
  <c r="DG24" i="8"/>
  <c r="EB24" i="8"/>
  <c r="DZ24" i="8"/>
  <c r="DX24" i="8"/>
  <c r="DV24" i="8"/>
  <c r="DT24" i="8"/>
  <c r="EA24" i="8"/>
  <c r="DY24" i="8"/>
  <c r="DW24" i="8"/>
  <c r="DU24" i="8"/>
  <c r="DS24" i="8"/>
  <c r="EV24" i="8"/>
  <c r="ET24" i="8"/>
  <c r="ER24" i="8"/>
  <c r="EP24" i="8"/>
  <c r="EN24" i="8"/>
  <c r="EU24" i="8"/>
  <c r="ES24" i="8"/>
  <c r="EQ24" i="8"/>
  <c r="EO24" i="8"/>
  <c r="EM24" i="8"/>
  <c r="AO25" i="8"/>
  <c r="AM25" i="8"/>
  <c r="R25" i="8"/>
  <c r="P25" i="8"/>
  <c r="N25" i="8"/>
  <c r="AN25" i="8"/>
  <c r="S25" i="8"/>
  <c r="Q25" i="8"/>
  <c r="O25" i="8"/>
  <c r="AF25" i="8"/>
  <c r="AD25" i="8"/>
  <c r="AB25" i="8"/>
  <c r="AG25" i="8"/>
  <c r="AE25" i="8"/>
  <c r="AC25" i="8"/>
  <c r="CR25" i="8"/>
  <c r="CP25" i="8"/>
  <c r="CL25" i="8"/>
  <c r="CJ25" i="8"/>
  <c r="CS25" i="8"/>
  <c r="CQ25" i="8"/>
  <c r="CO25" i="8"/>
  <c r="CM25" i="8"/>
  <c r="CK25" i="8"/>
  <c r="CI25" i="8"/>
  <c r="DD25" i="8"/>
  <c r="DB25" i="8"/>
  <c r="CX25" i="8"/>
  <c r="CV25" i="8"/>
  <c r="DE25" i="8"/>
  <c r="DC25" i="8"/>
  <c r="DA25" i="8"/>
  <c r="CY25" i="8"/>
  <c r="CW25" i="8"/>
  <c r="CU25" i="8"/>
  <c r="DP25" i="8"/>
  <c r="DN25" i="8"/>
  <c r="DJ25" i="8"/>
  <c r="DH25" i="8"/>
  <c r="DQ25" i="8"/>
  <c r="DO25" i="8"/>
  <c r="DM25" i="8"/>
  <c r="DK25" i="8"/>
  <c r="DI25" i="8"/>
  <c r="DG25" i="8"/>
  <c r="EB25" i="8"/>
  <c r="DZ25" i="8"/>
  <c r="DX25" i="8"/>
  <c r="DV25" i="8"/>
  <c r="DT25" i="8"/>
  <c r="EA25" i="8"/>
  <c r="DY25" i="8"/>
  <c r="DW25" i="8"/>
  <c r="DU25" i="8"/>
  <c r="DS25" i="8"/>
  <c r="EV25" i="8"/>
  <c r="ET25" i="8"/>
  <c r="ER25" i="8"/>
  <c r="EP25" i="8"/>
  <c r="EN25" i="8"/>
  <c r="EU25" i="8"/>
  <c r="ES25" i="8"/>
  <c r="EQ25" i="8"/>
  <c r="EO25" i="8"/>
  <c r="EM25" i="8"/>
  <c r="AO26" i="8"/>
  <c r="AM26" i="8"/>
  <c r="R26" i="8"/>
  <c r="P26" i="8"/>
  <c r="N26" i="8"/>
  <c r="AN26" i="8"/>
  <c r="S26" i="8"/>
  <c r="Q26" i="8"/>
  <c r="O26" i="8"/>
  <c r="AF26" i="8"/>
  <c r="AD26" i="8"/>
  <c r="AB26" i="8"/>
  <c r="AG26" i="8"/>
  <c r="AE26" i="8"/>
  <c r="AC26" i="8"/>
  <c r="CR26" i="8"/>
  <c r="CP26" i="8"/>
  <c r="CL26" i="8"/>
  <c r="CJ26" i="8"/>
  <c r="CS26" i="8"/>
  <c r="CQ26" i="8"/>
  <c r="CO26" i="8"/>
  <c r="CM26" i="8"/>
  <c r="CK26" i="8"/>
  <c r="CI26" i="8"/>
  <c r="DD26" i="8"/>
  <c r="DB26" i="8"/>
  <c r="CX26" i="8"/>
  <c r="CV26" i="8"/>
  <c r="DE26" i="8"/>
  <c r="DC26" i="8"/>
  <c r="DA26" i="8"/>
  <c r="CY26" i="8"/>
  <c r="CW26" i="8"/>
  <c r="CU26" i="8"/>
  <c r="DP26" i="8"/>
  <c r="DN26" i="8"/>
  <c r="DJ26" i="8"/>
  <c r="DH26" i="8"/>
  <c r="DQ26" i="8"/>
  <c r="DO26" i="8"/>
  <c r="DM26" i="8"/>
  <c r="DK26" i="8"/>
  <c r="DI26" i="8"/>
  <c r="DG26" i="8"/>
  <c r="EB26" i="8"/>
  <c r="DZ26" i="8"/>
  <c r="DX26" i="8"/>
  <c r="DV26" i="8"/>
  <c r="DT26" i="8"/>
  <c r="EA26" i="8"/>
  <c r="DY26" i="8"/>
  <c r="DW26" i="8"/>
  <c r="DU26" i="8"/>
  <c r="DS26" i="8"/>
  <c r="EV26" i="8"/>
  <c r="ET26" i="8"/>
  <c r="ER26" i="8"/>
  <c r="EP26" i="8"/>
  <c r="EN26" i="8"/>
  <c r="EU26" i="8"/>
  <c r="ES26" i="8"/>
  <c r="EQ26" i="8"/>
  <c r="EO26" i="8"/>
  <c r="EM26" i="8"/>
  <c r="AO27" i="8"/>
  <c r="AM27" i="8"/>
  <c r="R27" i="8"/>
  <c r="P27" i="8"/>
  <c r="N27" i="8"/>
  <c r="AN27" i="8"/>
  <c r="S27" i="8"/>
  <c r="Q27" i="8"/>
  <c r="O27" i="8"/>
  <c r="AF27" i="8"/>
  <c r="AD27" i="8"/>
  <c r="AB27" i="8"/>
  <c r="AG27" i="8"/>
  <c r="AE27" i="8"/>
  <c r="AC27" i="8"/>
  <c r="CR27" i="8"/>
  <c r="CP27" i="8"/>
  <c r="CL27" i="8"/>
  <c r="CJ27" i="8"/>
  <c r="CS27" i="8"/>
  <c r="CQ27" i="8"/>
  <c r="CO27" i="8"/>
  <c r="CM27" i="8"/>
  <c r="CK27" i="8"/>
  <c r="CI27" i="8"/>
  <c r="DD27" i="8"/>
  <c r="DB27" i="8"/>
  <c r="CX27" i="8"/>
  <c r="CV27" i="8"/>
  <c r="DE27" i="8"/>
  <c r="DC27" i="8"/>
  <c r="DA27" i="8"/>
  <c r="CY27" i="8"/>
  <c r="CW27" i="8"/>
  <c r="CU27" i="8"/>
  <c r="DP27" i="8"/>
  <c r="DN27" i="8"/>
  <c r="DJ27" i="8"/>
  <c r="DH27" i="8"/>
  <c r="DQ27" i="8"/>
  <c r="DO27" i="8"/>
  <c r="DM27" i="8"/>
  <c r="DK27" i="8"/>
  <c r="DI27" i="8"/>
  <c r="DG27" i="8"/>
  <c r="EB27" i="8"/>
  <c r="DZ27" i="8"/>
  <c r="DX27" i="8"/>
  <c r="DV27" i="8"/>
  <c r="DT27" i="8"/>
  <c r="EA27" i="8"/>
  <c r="DY27" i="8"/>
  <c r="DW27" i="8"/>
  <c r="DU27" i="8"/>
  <c r="DS27" i="8"/>
  <c r="EV27" i="8"/>
  <c r="ET27" i="8"/>
  <c r="ER27" i="8"/>
  <c r="EP27" i="8"/>
  <c r="EN27" i="8"/>
  <c r="EU27" i="8"/>
  <c r="ES27" i="8"/>
  <c r="EQ27" i="8"/>
  <c r="EO27" i="8"/>
  <c r="EM27" i="8"/>
  <c r="AO28" i="8"/>
  <c r="AM28" i="8"/>
  <c r="R28" i="8"/>
  <c r="P28" i="8"/>
  <c r="N28" i="8"/>
  <c r="AN28" i="8"/>
  <c r="S28" i="8"/>
  <c r="Q28" i="8"/>
  <c r="O28" i="8"/>
  <c r="AF28" i="8"/>
  <c r="AD28" i="8"/>
  <c r="AB28" i="8"/>
  <c r="AG28" i="8"/>
  <c r="AE28" i="8"/>
  <c r="AC28" i="8"/>
  <c r="CR28" i="8"/>
  <c r="CP28" i="8"/>
  <c r="CL28" i="8"/>
  <c r="CJ28" i="8"/>
  <c r="CS28" i="8"/>
  <c r="CQ28" i="8"/>
  <c r="CO28" i="8"/>
  <c r="CM28" i="8"/>
  <c r="CK28" i="8"/>
  <c r="CI28" i="8"/>
  <c r="DD28" i="8"/>
  <c r="DB28" i="8"/>
  <c r="CX28" i="8"/>
  <c r="CV28" i="8"/>
  <c r="DE28" i="8"/>
  <c r="DC28" i="8"/>
  <c r="DA28" i="8"/>
  <c r="CY28" i="8"/>
  <c r="CW28" i="8"/>
  <c r="CU28" i="8"/>
  <c r="DP28" i="8"/>
  <c r="DN28" i="8"/>
  <c r="DJ28" i="8"/>
  <c r="DH28" i="8"/>
  <c r="DQ28" i="8"/>
  <c r="DO28" i="8"/>
  <c r="DM28" i="8"/>
  <c r="DK28" i="8"/>
  <c r="DI28" i="8"/>
  <c r="DG28" i="8"/>
  <c r="EB28" i="8"/>
  <c r="DZ28" i="8"/>
  <c r="DX28" i="8"/>
  <c r="DV28" i="8"/>
  <c r="DT28" i="8"/>
  <c r="EA28" i="8"/>
  <c r="DY28" i="8"/>
  <c r="DW28" i="8"/>
  <c r="DU28" i="8"/>
  <c r="DS28" i="8"/>
  <c r="EV28" i="8"/>
  <c r="ET28" i="8"/>
  <c r="ER28" i="8"/>
  <c r="EP28" i="8"/>
  <c r="EN28" i="8"/>
  <c r="EU28" i="8"/>
  <c r="ES28" i="8"/>
  <c r="EQ28" i="8"/>
  <c r="EO28" i="8"/>
  <c r="EM28" i="8"/>
  <c r="AO29" i="8"/>
  <c r="AM29" i="8"/>
  <c r="R29" i="8"/>
  <c r="P29" i="8"/>
  <c r="N29" i="8"/>
  <c r="AN29" i="8"/>
  <c r="S29" i="8"/>
  <c r="Q29" i="8"/>
  <c r="O29" i="8"/>
  <c r="AF29" i="8"/>
  <c r="AD29" i="8"/>
  <c r="AB29" i="8"/>
  <c r="AG29" i="8"/>
  <c r="AE29" i="8"/>
  <c r="AC29" i="8"/>
  <c r="CR29" i="8"/>
  <c r="CP29" i="8"/>
  <c r="CL29" i="8"/>
  <c r="CJ29" i="8"/>
  <c r="CS29" i="8"/>
  <c r="CQ29" i="8"/>
  <c r="CO29" i="8"/>
  <c r="CM29" i="8"/>
  <c r="CK29" i="8"/>
  <c r="CI29" i="8"/>
  <c r="DD29" i="8"/>
  <c r="DB29" i="8"/>
  <c r="CX29" i="8"/>
  <c r="CV29" i="8"/>
  <c r="DE29" i="8"/>
  <c r="DC29" i="8"/>
  <c r="DA29" i="8"/>
  <c r="CY29" i="8"/>
  <c r="CW29" i="8"/>
  <c r="CU29" i="8"/>
  <c r="DP29" i="8"/>
  <c r="DN29" i="8"/>
  <c r="DJ29" i="8"/>
  <c r="DH29" i="8"/>
  <c r="DQ29" i="8"/>
  <c r="DO29" i="8"/>
  <c r="DM29" i="8"/>
  <c r="DK29" i="8"/>
  <c r="DI29" i="8"/>
  <c r="DG29" i="8"/>
  <c r="EB29" i="8"/>
  <c r="DZ29" i="8"/>
  <c r="DX29" i="8"/>
  <c r="DV29" i="8"/>
  <c r="DT29" i="8"/>
  <c r="EA29" i="8"/>
  <c r="DY29" i="8"/>
  <c r="DW29" i="8"/>
  <c r="DU29" i="8"/>
  <c r="DS29" i="8"/>
  <c r="EV29" i="8"/>
  <c r="ET29" i="8"/>
  <c r="ER29" i="8"/>
  <c r="EP29" i="8"/>
  <c r="EN29" i="8"/>
  <c r="EU29" i="8"/>
  <c r="ES29" i="8"/>
  <c r="EQ29" i="8"/>
  <c r="EO29" i="8"/>
  <c r="EM29" i="8"/>
  <c r="EL30" i="8"/>
  <c r="EJ30" i="8"/>
  <c r="EH30" i="8"/>
  <c r="EF30" i="8"/>
  <c r="ED30" i="8"/>
  <c r="EK30" i="8"/>
  <c r="EI30" i="8"/>
  <c r="EG30" i="8"/>
  <c r="EE30" i="8"/>
  <c r="EC30" i="8"/>
  <c r="AJ31" i="8"/>
  <c r="L31" i="8"/>
  <c r="J31" i="8"/>
  <c r="H31" i="8"/>
  <c r="AK31" i="8"/>
  <c r="AI31" i="8"/>
  <c r="K31" i="8"/>
  <c r="I31" i="8"/>
  <c r="G31" i="8"/>
  <c r="AR31" i="8"/>
  <c r="Z31" i="8"/>
  <c r="X31" i="8"/>
  <c r="V31" i="8"/>
  <c r="AS31" i="8"/>
  <c r="AQ31" i="8"/>
  <c r="Y31" i="8"/>
  <c r="W31" i="8"/>
  <c r="U31" i="8"/>
  <c r="EK31" i="8"/>
  <c r="EI31" i="8"/>
  <c r="EG31" i="8"/>
  <c r="EE31" i="8"/>
  <c r="EC31" i="8"/>
  <c r="EL31" i="8"/>
  <c r="EJ31" i="8"/>
  <c r="EH31" i="8"/>
  <c r="EF31" i="8"/>
  <c r="ED31" i="8"/>
  <c r="AK32" i="8"/>
  <c r="AI32" i="8"/>
  <c r="K32" i="8"/>
  <c r="I32" i="8"/>
  <c r="G32" i="8"/>
  <c r="AJ32" i="8"/>
  <c r="L32" i="8"/>
  <c r="J32" i="8"/>
  <c r="H32" i="8"/>
  <c r="AS32" i="8"/>
  <c r="AQ32" i="8"/>
  <c r="Y32" i="8"/>
  <c r="W32" i="8"/>
  <c r="U32" i="8"/>
  <c r="AR32" i="8"/>
  <c r="Z32" i="8"/>
  <c r="X32" i="8"/>
  <c r="V32" i="8"/>
  <c r="EK32" i="8"/>
  <c r="EI32" i="8"/>
  <c r="EG32" i="8"/>
  <c r="EE32" i="8"/>
  <c r="EC32" i="8"/>
  <c r="EL32" i="8"/>
  <c r="EJ32" i="8"/>
  <c r="EH32" i="8"/>
  <c r="EF32" i="8"/>
  <c r="ED32" i="8"/>
  <c r="AK33" i="8"/>
  <c r="AI33" i="8"/>
  <c r="K33" i="8"/>
  <c r="I33" i="8"/>
  <c r="G33" i="8"/>
  <c r="AJ33" i="8"/>
  <c r="L33" i="8"/>
  <c r="J33" i="8"/>
  <c r="H33" i="8"/>
  <c r="AS33" i="8"/>
  <c r="AQ33" i="8"/>
  <c r="Y33" i="8"/>
  <c r="W33" i="8"/>
  <c r="U33" i="8"/>
  <c r="AR33" i="8"/>
  <c r="Z33" i="8"/>
  <c r="X33" i="8"/>
  <c r="V33" i="8"/>
  <c r="EK33" i="8"/>
  <c r="EI33" i="8"/>
  <c r="EG33" i="8"/>
  <c r="EE33" i="8"/>
  <c r="EC33" i="8"/>
  <c r="EL33" i="8"/>
  <c r="EJ33" i="8"/>
  <c r="EH33" i="8"/>
  <c r="EF33" i="8"/>
  <c r="ED33" i="8"/>
  <c r="AK34" i="8"/>
  <c r="AI34" i="8"/>
  <c r="K34" i="8"/>
  <c r="I34" i="8"/>
  <c r="G34" i="8"/>
  <c r="AJ34" i="8"/>
  <c r="L34" i="8"/>
  <c r="J34" i="8"/>
  <c r="H34" i="8"/>
  <c r="AS34" i="8"/>
  <c r="AQ34" i="8"/>
  <c r="Y34" i="8"/>
  <c r="W34" i="8"/>
  <c r="U34" i="8"/>
  <c r="AR34" i="8"/>
  <c r="Z34" i="8"/>
  <c r="X34" i="8"/>
  <c r="V34" i="8"/>
  <c r="EK34" i="8"/>
  <c r="EI34" i="8"/>
  <c r="EG34" i="8"/>
  <c r="EE34" i="8"/>
  <c r="EC34" i="8"/>
  <c r="EL34" i="8"/>
  <c r="EJ34" i="8"/>
  <c r="EH34" i="8"/>
  <c r="EF34" i="8"/>
  <c r="ED34" i="8"/>
  <c r="AK35" i="8"/>
  <c r="AI35" i="8"/>
  <c r="K35" i="8"/>
  <c r="I35" i="8"/>
  <c r="G35" i="8"/>
  <c r="AJ35" i="8"/>
  <c r="L35" i="8"/>
  <c r="J35" i="8"/>
  <c r="H35" i="8"/>
  <c r="AS35" i="8"/>
  <c r="AQ35" i="8"/>
  <c r="Y35" i="8"/>
  <c r="W35" i="8"/>
  <c r="U35" i="8"/>
  <c r="AR35" i="8"/>
  <c r="Z35" i="8"/>
  <c r="X35" i="8"/>
  <c r="V35" i="8"/>
  <c r="EK35" i="8"/>
  <c r="EI35" i="8"/>
  <c r="EG35" i="8"/>
  <c r="EE35" i="8"/>
  <c r="EC35" i="8"/>
  <c r="EL35" i="8"/>
  <c r="EJ35" i="8"/>
  <c r="EH35" i="8"/>
  <c r="EF35" i="8"/>
  <c r="ED35" i="8"/>
  <c r="AK36" i="8"/>
  <c r="AI36" i="8"/>
  <c r="K36" i="8"/>
  <c r="I36" i="8"/>
  <c r="G36" i="8"/>
  <c r="AJ36" i="8"/>
  <c r="L36" i="8"/>
  <c r="J36" i="8"/>
  <c r="H36" i="8"/>
  <c r="AS36" i="8"/>
  <c r="AQ36" i="8"/>
  <c r="Y36" i="8"/>
  <c r="W36" i="8"/>
  <c r="U36" i="8"/>
  <c r="AR36" i="8"/>
  <c r="Z36" i="8"/>
  <c r="X36" i="8"/>
  <c r="V36" i="8"/>
  <c r="EK36" i="8"/>
  <c r="EI36" i="8"/>
  <c r="EG36" i="8"/>
  <c r="EE36" i="8"/>
  <c r="EC36" i="8"/>
  <c r="EL36" i="8"/>
  <c r="EJ36" i="8"/>
  <c r="EH36" i="8"/>
  <c r="EF36" i="8"/>
  <c r="ED36" i="8"/>
  <c r="AK37" i="8"/>
  <c r="AI37" i="8"/>
  <c r="K37" i="8"/>
  <c r="I37" i="8"/>
  <c r="G37" i="8"/>
  <c r="AJ37" i="8"/>
  <c r="L37" i="8"/>
  <c r="J37" i="8"/>
  <c r="H37" i="8"/>
  <c r="AS37" i="8"/>
  <c r="AQ37" i="8"/>
  <c r="Y37" i="8"/>
  <c r="W37" i="8"/>
  <c r="U37" i="8"/>
  <c r="AR37" i="8"/>
  <c r="Z37" i="8"/>
  <c r="X37" i="8"/>
  <c r="V37" i="8"/>
  <c r="EK37" i="8"/>
  <c r="EI37" i="8"/>
  <c r="EG37" i="8"/>
  <c r="EE37" i="8"/>
  <c r="EC37" i="8"/>
  <c r="EL37" i="8"/>
  <c r="EJ37" i="8"/>
  <c r="EH37" i="8"/>
  <c r="EF37" i="8"/>
  <c r="ED37" i="8"/>
  <c r="AJ38" i="8"/>
  <c r="L38" i="8"/>
  <c r="J38" i="8"/>
  <c r="H38" i="8"/>
  <c r="AK38" i="8"/>
  <c r="AI38" i="8"/>
  <c r="K38" i="8"/>
  <c r="I38" i="8"/>
  <c r="G38" i="8"/>
  <c r="AR38" i="8"/>
  <c r="Z38" i="8"/>
  <c r="X38" i="8"/>
  <c r="V38" i="8"/>
  <c r="AS38" i="8"/>
  <c r="AQ38" i="8"/>
  <c r="Y38" i="8"/>
  <c r="W38" i="8"/>
  <c r="U38" i="8"/>
  <c r="EL38" i="8"/>
  <c r="EJ38" i="8"/>
  <c r="EH38" i="8"/>
  <c r="EF38" i="8"/>
  <c r="ED38" i="8"/>
  <c r="EK38" i="8"/>
  <c r="EI38" i="8"/>
  <c r="EG38" i="8"/>
  <c r="EE38" i="8"/>
  <c r="EC38" i="8"/>
  <c r="EK39" i="8"/>
  <c r="EI39" i="8"/>
  <c r="EG39" i="8"/>
  <c r="EE39" i="8"/>
  <c r="EC39" i="8"/>
  <c r="EL39" i="8"/>
  <c r="EJ39" i="8"/>
  <c r="EH39" i="8"/>
  <c r="EF39" i="8"/>
  <c r="ED39" i="8"/>
  <c r="AJ40" i="8"/>
  <c r="L40" i="8"/>
  <c r="J40" i="8"/>
  <c r="H40" i="8"/>
  <c r="AK40" i="8"/>
  <c r="AI40" i="8"/>
  <c r="K40" i="8"/>
  <c r="I40" i="8"/>
  <c r="G40" i="8"/>
  <c r="AR40" i="8"/>
  <c r="Z40" i="8"/>
  <c r="X40" i="8"/>
  <c r="V40" i="8"/>
  <c r="AS40" i="8"/>
  <c r="AQ40" i="8"/>
  <c r="Y40" i="8"/>
  <c r="W40" i="8"/>
  <c r="U40" i="8"/>
  <c r="EL40" i="8"/>
  <c r="EJ40" i="8"/>
  <c r="EH40" i="8"/>
  <c r="EF40" i="8"/>
  <c r="ED40" i="8"/>
  <c r="EK40" i="8"/>
  <c r="EI40" i="8"/>
  <c r="EG40" i="8"/>
  <c r="EE40" i="8"/>
  <c r="EC40" i="8"/>
  <c r="EK41" i="8"/>
  <c r="EI41" i="8"/>
  <c r="EG41" i="8"/>
  <c r="EE41" i="8"/>
  <c r="EC41" i="8"/>
  <c r="EL41" i="8"/>
  <c r="EJ41" i="8"/>
  <c r="EH41" i="8"/>
  <c r="EF41" i="8"/>
  <c r="ED41" i="8"/>
  <c r="AK42" i="8"/>
  <c r="AI42" i="8"/>
  <c r="K42" i="8"/>
  <c r="I42" i="8"/>
  <c r="G42" i="8"/>
  <c r="AJ42" i="8"/>
  <c r="L42" i="8"/>
  <c r="J42" i="8"/>
  <c r="H42" i="8"/>
  <c r="AS42" i="8"/>
  <c r="AQ42" i="8"/>
  <c r="Y42" i="8"/>
  <c r="W42" i="8"/>
  <c r="U42" i="8"/>
  <c r="AR42" i="8"/>
  <c r="Z42" i="8"/>
  <c r="X42" i="8"/>
  <c r="V42" i="8"/>
  <c r="EK42" i="8"/>
  <c r="EI42" i="8"/>
  <c r="EG42" i="8"/>
  <c r="EE42" i="8"/>
  <c r="EC42" i="8"/>
  <c r="EL42" i="8"/>
  <c r="EJ42" i="8"/>
  <c r="EH42" i="8"/>
  <c r="EF42" i="8"/>
  <c r="ED42" i="8"/>
  <c r="AK43" i="8"/>
  <c r="AI43" i="8"/>
  <c r="K43" i="8"/>
  <c r="I43" i="8"/>
  <c r="G43" i="8"/>
  <c r="AJ43" i="8"/>
  <c r="L43" i="8"/>
  <c r="J43" i="8"/>
  <c r="H43" i="8"/>
  <c r="AS43" i="8"/>
  <c r="AQ43" i="8"/>
  <c r="Y43" i="8"/>
  <c r="W43" i="8"/>
  <c r="U43" i="8"/>
  <c r="AR43" i="8"/>
  <c r="Z43" i="8"/>
  <c r="X43" i="8"/>
  <c r="V43" i="8"/>
  <c r="EK43" i="8"/>
  <c r="EI43" i="8"/>
  <c r="EG43" i="8"/>
  <c r="EE43" i="8"/>
  <c r="EC43" i="8"/>
  <c r="EL43" i="8"/>
  <c r="EJ43" i="8"/>
  <c r="EH43" i="8"/>
  <c r="EF43" i="8"/>
  <c r="ED43" i="8"/>
  <c r="AK44" i="8"/>
  <c r="AI44" i="8"/>
  <c r="K44" i="8"/>
  <c r="I44" i="8"/>
  <c r="G44" i="8"/>
  <c r="AJ44" i="8"/>
  <c r="L44" i="8"/>
  <c r="J44" i="8"/>
  <c r="H44" i="8"/>
  <c r="CS44" i="8"/>
  <c r="CQ44" i="8"/>
  <c r="CO44" i="8"/>
  <c r="CM44" i="8"/>
  <c r="CK44" i="8"/>
  <c r="CI44" i="8"/>
  <c r="CR44" i="8"/>
  <c r="CP44" i="8"/>
  <c r="CL44" i="8"/>
  <c r="CJ44" i="8"/>
  <c r="DE44" i="8"/>
  <c r="DC44" i="8"/>
  <c r="DA44" i="8"/>
  <c r="CY44" i="8"/>
  <c r="CW44" i="8"/>
  <c r="CU44" i="8"/>
  <c r="DD44" i="8"/>
  <c r="DB44" i="8"/>
  <c r="CX44" i="8"/>
  <c r="CV44" i="8"/>
  <c r="DQ44" i="8"/>
  <c r="DO44" i="8"/>
  <c r="DM44" i="8"/>
  <c r="DK44" i="8"/>
  <c r="DI44" i="8"/>
  <c r="DG44" i="8"/>
  <c r="DP44" i="8"/>
  <c r="DN44" i="8"/>
  <c r="DJ44" i="8"/>
  <c r="DH44" i="8"/>
  <c r="EA44" i="8"/>
  <c r="DY44" i="8"/>
  <c r="DW44" i="8"/>
  <c r="DU44" i="8"/>
  <c r="DS44" i="8"/>
  <c r="EB44" i="8"/>
  <c r="DZ44" i="8"/>
  <c r="DX44" i="8"/>
  <c r="DV44" i="8"/>
  <c r="DT44" i="8"/>
  <c r="EU44" i="8"/>
  <c r="ES44" i="8"/>
  <c r="EQ44" i="8"/>
  <c r="EO44" i="8"/>
  <c r="EM44" i="8"/>
  <c r="EV44" i="8"/>
  <c r="ET44" i="8"/>
  <c r="ER44" i="8"/>
  <c r="EP44" i="8"/>
  <c r="EN44" i="8"/>
  <c r="EK45" i="8"/>
  <c r="EI45" i="8"/>
  <c r="EG45" i="8"/>
  <c r="EE45" i="8"/>
  <c r="EC45" i="8"/>
  <c r="EL45" i="8"/>
  <c r="EJ45" i="8"/>
  <c r="EH45" i="8"/>
  <c r="EF45" i="8"/>
  <c r="ED45" i="8"/>
  <c r="AK46" i="8"/>
  <c r="AI46" i="8"/>
  <c r="K46" i="8"/>
  <c r="I46" i="8"/>
  <c r="G46" i="8"/>
  <c r="AJ46" i="8"/>
  <c r="L46" i="8"/>
  <c r="J46" i="8"/>
  <c r="H46" i="8"/>
  <c r="AS46" i="8"/>
  <c r="AQ46" i="8"/>
  <c r="Y46" i="8"/>
  <c r="W46" i="8"/>
  <c r="U46" i="8"/>
  <c r="AR46" i="8"/>
  <c r="Z46" i="8"/>
  <c r="X46" i="8"/>
  <c r="V46" i="8"/>
  <c r="EK46" i="8"/>
  <c r="EI46" i="8"/>
  <c r="EG46" i="8"/>
  <c r="EE46" i="8"/>
  <c r="EC46" i="8"/>
  <c r="EL46" i="8"/>
  <c r="EJ46" i="8"/>
  <c r="EH46" i="8"/>
  <c r="EF46" i="8"/>
  <c r="ED46" i="8"/>
  <c r="AK47" i="8"/>
  <c r="AI47" i="8"/>
  <c r="K47" i="8"/>
  <c r="I47" i="8"/>
  <c r="G47" i="8"/>
  <c r="AJ47" i="8"/>
  <c r="L47" i="8"/>
  <c r="J47" i="8"/>
  <c r="H47" i="8"/>
  <c r="AS47" i="8"/>
  <c r="AQ47" i="8"/>
  <c r="Y47" i="8"/>
  <c r="W47" i="8"/>
  <c r="U47" i="8"/>
  <c r="AR47" i="8"/>
  <c r="Z47" i="8"/>
  <c r="X47" i="8"/>
  <c r="V47" i="8"/>
  <c r="EL47" i="8"/>
  <c r="EJ47" i="8"/>
  <c r="EH47" i="8"/>
  <c r="EF47" i="8"/>
  <c r="ED47" i="8"/>
  <c r="EK47" i="8"/>
  <c r="EI47" i="8"/>
  <c r="EG47" i="8"/>
  <c r="EE47" i="8"/>
  <c r="EC47" i="8"/>
  <c r="AJ48" i="8"/>
  <c r="L48" i="8"/>
  <c r="J48" i="8"/>
  <c r="H48" i="8"/>
  <c r="AK48" i="8"/>
  <c r="AI48" i="8"/>
  <c r="K48" i="8"/>
  <c r="I48" i="8"/>
  <c r="G48" i="8"/>
  <c r="AR48" i="8"/>
  <c r="Z48" i="8"/>
  <c r="X48" i="8"/>
  <c r="V48" i="8"/>
  <c r="AS48" i="8"/>
  <c r="AQ48" i="8"/>
  <c r="Y48" i="8"/>
  <c r="W48" i="8"/>
  <c r="U48" i="8"/>
  <c r="EL48" i="8"/>
  <c r="EJ48" i="8"/>
  <c r="EH48" i="8"/>
  <c r="EF48" i="8"/>
  <c r="ED48" i="8"/>
  <c r="EK48" i="8"/>
  <c r="EI48" i="8"/>
  <c r="EG48" i="8"/>
  <c r="EE48" i="8"/>
  <c r="EC48" i="8"/>
  <c r="AK49" i="8"/>
  <c r="AI49" i="8"/>
  <c r="AJ49" i="8"/>
  <c r="L49" i="8"/>
  <c r="J49" i="8"/>
  <c r="H49" i="8"/>
  <c r="K49" i="8"/>
  <c r="I49" i="8"/>
  <c r="G49" i="8"/>
  <c r="AS49" i="8"/>
  <c r="AQ49" i="8"/>
  <c r="Y49" i="8"/>
  <c r="W49" i="8"/>
  <c r="Z49" i="8"/>
  <c r="V49" i="8"/>
  <c r="AR49" i="8"/>
  <c r="X49" i="8"/>
  <c r="U49" i="8"/>
  <c r="EK49" i="8"/>
  <c r="EI49" i="8"/>
  <c r="EG49" i="8"/>
  <c r="EE49" i="8"/>
  <c r="EC49" i="8"/>
  <c r="EL49" i="8"/>
  <c r="EH49" i="8"/>
  <c r="ED49" i="8"/>
  <c r="EJ49" i="8"/>
  <c r="EF49" i="8"/>
  <c r="AK50" i="8"/>
  <c r="AI50" i="8"/>
  <c r="K50" i="8"/>
  <c r="I50" i="8"/>
  <c r="G50" i="8"/>
  <c r="AJ50" i="8"/>
  <c r="L50" i="8"/>
  <c r="H50" i="8"/>
  <c r="J50" i="8"/>
  <c r="AS50" i="8"/>
  <c r="AQ50" i="8"/>
  <c r="Y50" i="8"/>
  <c r="W50" i="8"/>
  <c r="U50" i="8"/>
  <c r="Z50" i="8"/>
  <c r="V50" i="8"/>
  <c r="AR50" i="8"/>
  <c r="X50" i="8"/>
  <c r="EK50" i="8"/>
  <c r="EI50" i="8"/>
  <c r="EG50" i="8"/>
  <c r="EE50" i="8"/>
  <c r="EC50" i="8"/>
  <c r="EL50" i="8"/>
  <c r="EH50" i="8"/>
  <c r="ED50" i="8"/>
  <c r="EJ50" i="8"/>
  <c r="EF50" i="8"/>
  <c r="AK51" i="8"/>
  <c r="AI51" i="8"/>
  <c r="K51" i="8"/>
  <c r="I51" i="8"/>
  <c r="G51" i="8"/>
  <c r="AJ51" i="8"/>
  <c r="L51" i="8"/>
  <c r="H51" i="8"/>
  <c r="J51" i="8"/>
  <c r="AS51" i="8"/>
  <c r="AQ51" i="8"/>
  <c r="Y51" i="8"/>
  <c r="W51" i="8"/>
  <c r="U51" i="8"/>
  <c r="Z51" i="8"/>
  <c r="V51" i="8"/>
  <c r="AR51" i="8"/>
  <c r="X51" i="8"/>
  <c r="EK51" i="8"/>
  <c r="EI51" i="8"/>
  <c r="EG51" i="8"/>
  <c r="EE51" i="8"/>
  <c r="EC51" i="8"/>
  <c r="EL51" i="8"/>
  <c r="EH51" i="8"/>
  <c r="ED51" i="8"/>
  <c r="EJ51" i="8"/>
  <c r="EF51" i="8"/>
  <c r="AO54" i="8"/>
  <c r="AM54" i="8"/>
  <c r="R54" i="8"/>
  <c r="P54" i="8"/>
  <c r="N54" i="8"/>
  <c r="Q54" i="8"/>
  <c r="AN54" i="8"/>
  <c r="S54" i="8"/>
  <c r="O54" i="8"/>
  <c r="AF54" i="8"/>
  <c r="AD54" i="8"/>
  <c r="AB54" i="8"/>
  <c r="AE54" i="8"/>
  <c r="AG54" i="8"/>
  <c r="AC54" i="8"/>
  <c r="CR54" i="8"/>
  <c r="CP54" i="8"/>
  <c r="CL54" i="8"/>
  <c r="CJ54" i="8"/>
  <c r="CS54" i="8"/>
  <c r="CO54" i="8"/>
  <c r="CK54" i="8"/>
  <c r="CQ54" i="8"/>
  <c r="CI54" i="8"/>
  <c r="CM54" i="8"/>
  <c r="DD54" i="8"/>
  <c r="DB54" i="8"/>
  <c r="CX54" i="8"/>
  <c r="CV54" i="8"/>
  <c r="DC54" i="8"/>
  <c r="CY54" i="8"/>
  <c r="CU54" i="8"/>
  <c r="DE54" i="8"/>
  <c r="CW54" i="8"/>
  <c r="DA54" i="8"/>
  <c r="DP54" i="8"/>
  <c r="DN54" i="8"/>
  <c r="DJ54" i="8"/>
  <c r="DH54" i="8"/>
  <c r="DQ54" i="8"/>
  <c r="DM54" i="8"/>
  <c r="DI54" i="8"/>
  <c r="DO54" i="8"/>
  <c r="DG54" i="8"/>
  <c r="DK54" i="8"/>
  <c r="EB54" i="8"/>
  <c r="DZ54" i="8"/>
  <c r="DX54" i="8"/>
  <c r="DV54" i="8"/>
  <c r="DT54" i="8"/>
  <c r="DY54" i="8"/>
  <c r="DU54" i="8"/>
  <c r="EA54" i="8"/>
  <c r="DS54" i="8"/>
  <c r="DW54" i="8"/>
  <c r="EV54" i="8"/>
  <c r="ET54" i="8"/>
  <c r="ER54" i="8"/>
  <c r="EP54" i="8"/>
  <c r="EN54" i="8"/>
  <c r="ES54" i="8"/>
  <c r="EO54" i="8"/>
  <c r="EQ54" i="8"/>
  <c r="EU54" i="8"/>
  <c r="EM54" i="8"/>
  <c r="AO55" i="8"/>
  <c r="AM55" i="8"/>
  <c r="R55" i="8"/>
  <c r="P55" i="8"/>
  <c r="N55" i="8"/>
  <c r="AN55" i="8"/>
  <c r="S55" i="8"/>
  <c r="O55" i="8"/>
  <c r="Q55" i="8"/>
  <c r="AF55" i="8"/>
  <c r="AD55" i="8"/>
  <c r="AB55" i="8"/>
  <c r="AG55" i="8"/>
  <c r="AC55" i="8"/>
  <c r="AE55" i="8"/>
  <c r="CR55" i="8"/>
  <c r="CP55" i="8"/>
  <c r="CL55" i="8"/>
  <c r="CJ55" i="8"/>
  <c r="CQ55" i="8"/>
  <c r="CM55" i="8"/>
  <c r="CI55" i="8"/>
  <c r="CS55" i="8"/>
  <c r="CO55" i="8"/>
  <c r="CK55" i="8"/>
  <c r="DD55" i="8"/>
  <c r="DB55" i="8"/>
  <c r="CX55" i="8"/>
  <c r="CV55" i="8"/>
  <c r="DE55" i="8"/>
  <c r="DA55" i="8"/>
  <c r="CW55" i="8"/>
  <c r="DC55" i="8"/>
  <c r="CY55" i="8"/>
  <c r="CU55" i="8"/>
  <c r="DP55" i="8"/>
  <c r="DN55" i="8"/>
  <c r="DJ55" i="8"/>
  <c r="DH55" i="8"/>
  <c r="DO55" i="8"/>
  <c r="DK55" i="8"/>
  <c r="DG55" i="8"/>
  <c r="DQ55" i="8"/>
  <c r="DM55" i="8"/>
  <c r="DI55" i="8"/>
  <c r="EB55" i="8"/>
  <c r="DZ55" i="8"/>
  <c r="DX55" i="8"/>
  <c r="DV55" i="8"/>
  <c r="DT55" i="8"/>
  <c r="EA55" i="8"/>
  <c r="DW55" i="8"/>
  <c r="DS55" i="8"/>
  <c r="DY55" i="8"/>
  <c r="DU55" i="8"/>
  <c r="EV55" i="8"/>
  <c r="ET55" i="8"/>
  <c r="ER55" i="8"/>
  <c r="EP55" i="8"/>
  <c r="EN55" i="8"/>
  <c r="EU55" i="8"/>
  <c r="EQ55" i="8"/>
  <c r="EM55" i="8"/>
  <c r="ES55" i="8"/>
  <c r="EO55" i="8"/>
  <c r="O56" i="7"/>
  <c r="N56" i="8" s="1"/>
  <c r="U56" i="7"/>
  <c r="AC56" i="7"/>
  <c r="AB56" i="8" s="1"/>
  <c r="AI56" i="7"/>
  <c r="AV56" i="8"/>
  <c r="AZ56" i="8"/>
  <c r="BJ56" i="7"/>
  <c r="BI56" i="8" s="1"/>
  <c r="BO56" i="8"/>
  <c r="BQ56" i="8"/>
  <c r="BT56" i="7"/>
  <c r="BS56" i="8" s="1"/>
  <c r="BY56" i="8"/>
  <c r="CA56" i="8"/>
  <c r="CD56" i="7"/>
  <c r="CC56" i="8" s="1"/>
  <c r="CE56" i="8"/>
  <c r="CG56" i="8"/>
  <c r="CP56" i="7"/>
  <c r="CI56" i="8" s="1"/>
  <c r="DB56" i="7"/>
  <c r="CU56" i="8" s="1"/>
  <c r="DN56" i="7"/>
  <c r="DG56" i="8" s="1"/>
  <c r="DX56" i="7"/>
  <c r="DW56" i="8" s="1"/>
  <c r="EH56" i="7"/>
  <c r="EG56" i="8" s="1"/>
  <c r="ER56" i="7"/>
  <c r="EQ56" i="8" s="1"/>
  <c r="O59" i="7"/>
  <c r="U59" i="7" s="1"/>
  <c r="AC59" i="7"/>
  <c r="AI59" i="7" s="1"/>
  <c r="CP59" i="7"/>
  <c r="CU59" i="7" s="1"/>
  <c r="DB59" i="7"/>
  <c r="DG59" i="7" s="1"/>
  <c r="DN59" i="7"/>
  <c r="DX59" i="7"/>
  <c r="EH59" i="7"/>
  <c r="ER59" i="7"/>
  <c r="EH60" i="7"/>
  <c r="EH61" i="7"/>
  <c r="AC5" i="8"/>
  <c r="AE5" i="8"/>
  <c r="AG5" i="8"/>
  <c r="O6" i="8"/>
  <c r="Q6" i="8"/>
  <c r="S6" i="8"/>
  <c r="U6" i="8"/>
  <c r="W6" i="8"/>
  <c r="Y6" i="8"/>
  <c r="AC6" i="8"/>
  <c r="AE6" i="8"/>
  <c r="AG6" i="8"/>
  <c r="AM6" i="8"/>
  <c r="AO6" i="8"/>
  <c r="AR6" i="8"/>
  <c r="DG6" i="8"/>
  <c r="DI6" i="8"/>
  <c r="DK6" i="8"/>
  <c r="DM6" i="8"/>
  <c r="DO6" i="8"/>
  <c r="DQ6" i="8"/>
  <c r="EM6" i="8"/>
  <c r="EO6" i="8"/>
  <c r="EQ6" i="8"/>
  <c r="ES6" i="8"/>
  <c r="EU6" i="8"/>
  <c r="N7" i="8"/>
  <c r="P7" i="8"/>
  <c r="R7" i="8"/>
  <c r="V7" i="8"/>
  <c r="X7" i="8"/>
  <c r="Z7" i="8"/>
  <c r="AB7" i="8"/>
  <c r="AD7" i="8"/>
  <c r="AF7" i="8"/>
  <c r="AN7" i="8"/>
  <c r="AQ7" i="8"/>
  <c r="AS7" i="8"/>
  <c r="DH7" i="8"/>
  <c r="DJ7" i="8"/>
  <c r="DN7" i="8"/>
  <c r="DP7" i="8"/>
  <c r="EN7" i="8"/>
  <c r="EP7" i="8"/>
  <c r="ER7" i="8"/>
  <c r="ET7" i="8"/>
  <c r="EV7" i="8"/>
  <c r="U8" i="8"/>
  <c r="AC8" i="8"/>
  <c r="AE8" i="8"/>
  <c r="AG8" i="8"/>
  <c r="AQ8" i="8"/>
  <c r="AS8" i="8"/>
  <c r="H9" i="8"/>
  <c r="J9" i="8"/>
  <c r="L9" i="8"/>
  <c r="N9" i="8"/>
  <c r="P9" i="8"/>
  <c r="R9" i="8"/>
  <c r="V9" i="8"/>
  <c r="X9" i="8"/>
  <c r="Z9" i="8"/>
  <c r="AB9" i="8"/>
  <c r="AD9" i="8"/>
  <c r="AF9" i="8"/>
  <c r="AJ9" i="8"/>
  <c r="AM9" i="8"/>
  <c r="AO9" i="8"/>
  <c r="AR9" i="8"/>
  <c r="CJ9" i="8"/>
  <c r="CL9" i="8"/>
  <c r="CP9" i="8"/>
  <c r="CR9" i="8"/>
  <c r="CV9" i="8"/>
  <c r="CX9" i="8"/>
  <c r="DB9" i="8"/>
  <c r="DD9" i="8"/>
  <c r="DH9" i="8"/>
  <c r="DJ9" i="8"/>
  <c r="DN9" i="8"/>
  <c r="DP9" i="8"/>
  <c r="DT9" i="8"/>
  <c r="DV9" i="8"/>
  <c r="DX9" i="8"/>
  <c r="DZ9" i="8"/>
  <c r="EB9" i="8"/>
  <c r="ED9" i="8"/>
  <c r="EF9" i="8"/>
  <c r="EH9" i="8"/>
  <c r="EJ9" i="8"/>
  <c r="EL9" i="8"/>
  <c r="EN9" i="8"/>
  <c r="EP9" i="8"/>
  <c r="ER9" i="8"/>
  <c r="ET9" i="8"/>
  <c r="EV9" i="8"/>
  <c r="H10" i="8"/>
  <c r="J10" i="8"/>
  <c r="L10" i="8"/>
  <c r="N10" i="8"/>
  <c r="P10" i="8"/>
  <c r="R10" i="8"/>
  <c r="V10" i="8"/>
  <c r="X10" i="8"/>
  <c r="Z10" i="8"/>
  <c r="AB10" i="8"/>
  <c r="AD10" i="8"/>
  <c r="AF10" i="8"/>
  <c r="AJ10" i="8"/>
  <c r="AM10" i="8"/>
  <c r="AO10" i="8"/>
  <c r="AR10" i="8"/>
  <c r="CJ10" i="8"/>
  <c r="CL10" i="8"/>
  <c r="CP10" i="8"/>
  <c r="CR10" i="8"/>
  <c r="CV10" i="8"/>
  <c r="CX10" i="8"/>
  <c r="DB10" i="8"/>
  <c r="DD10" i="8"/>
  <c r="DH10" i="8"/>
  <c r="DJ10" i="8"/>
  <c r="DN10" i="8"/>
  <c r="DP10" i="8"/>
  <c r="DT10" i="8"/>
  <c r="DV10" i="8"/>
  <c r="DX10" i="8"/>
  <c r="DZ10" i="8"/>
  <c r="EB10" i="8"/>
  <c r="ED10" i="8"/>
  <c r="EF10" i="8"/>
  <c r="EH10" i="8"/>
  <c r="EJ10" i="8"/>
  <c r="EL10" i="8"/>
  <c r="EN10" i="8"/>
  <c r="EP10" i="8"/>
  <c r="ER10" i="8"/>
  <c r="ET10" i="8"/>
  <c r="EV10" i="8"/>
  <c r="H11" i="8"/>
  <c r="J11" i="8"/>
  <c r="L11" i="8"/>
  <c r="N11" i="8"/>
  <c r="P11" i="8"/>
  <c r="R11" i="8"/>
  <c r="AJ11" i="8"/>
  <c r="AM11" i="8"/>
  <c r="AO11" i="8"/>
  <c r="CI11" i="8"/>
  <c r="CK11" i="8"/>
  <c r="CM11" i="8"/>
  <c r="CO11" i="8"/>
  <c r="CQ11" i="8"/>
  <c r="CS11" i="8"/>
  <c r="CU11" i="8"/>
  <c r="CW11" i="8"/>
  <c r="CY11" i="8"/>
  <c r="DA11" i="8"/>
  <c r="DC11" i="8"/>
  <c r="DE11" i="8"/>
  <c r="DG11" i="8"/>
  <c r="DI11" i="8"/>
  <c r="DK11" i="8"/>
  <c r="DM11" i="8"/>
  <c r="DO11" i="8"/>
  <c r="DQ11" i="8"/>
  <c r="DS11" i="8"/>
  <c r="DU11" i="8"/>
  <c r="DW11" i="8"/>
  <c r="DY11" i="8"/>
  <c r="EA11" i="8"/>
  <c r="EC11" i="8"/>
  <c r="EE11" i="8"/>
  <c r="EG11" i="8"/>
  <c r="EI11" i="8"/>
  <c r="EK11" i="8"/>
  <c r="EM11" i="8"/>
  <c r="EO11" i="8"/>
  <c r="EQ11" i="8"/>
  <c r="ES11" i="8"/>
  <c r="EU11" i="8"/>
  <c r="G12" i="8"/>
  <c r="I12" i="8"/>
  <c r="K12" i="8"/>
  <c r="O12" i="8"/>
  <c r="Q12" i="8"/>
  <c r="S12" i="8"/>
  <c r="U12" i="8"/>
  <c r="W12" i="8"/>
  <c r="Y12" i="8"/>
  <c r="AC12" i="8"/>
  <c r="AE12" i="8"/>
  <c r="AG12" i="8"/>
  <c r="AI12" i="8"/>
  <c r="AK12" i="8"/>
  <c r="AN12" i="8"/>
  <c r="AQ12" i="8"/>
  <c r="AS12" i="8"/>
  <c r="CI12" i="8"/>
  <c r="CK12" i="8"/>
  <c r="CM12" i="8"/>
  <c r="CO12" i="8"/>
  <c r="CQ12" i="8"/>
  <c r="CS12" i="8"/>
  <c r="CU12" i="8"/>
  <c r="CW12" i="8"/>
  <c r="CY12" i="8"/>
  <c r="DA12" i="8"/>
  <c r="DC12" i="8"/>
  <c r="DE12" i="8"/>
  <c r="DG12" i="8"/>
  <c r="DI12" i="8"/>
  <c r="DK12" i="8"/>
  <c r="DM12" i="8"/>
  <c r="DO12" i="8"/>
  <c r="DQ12" i="8"/>
  <c r="DS12" i="8"/>
  <c r="DU12" i="8"/>
  <c r="DW12" i="8"/>
  <c r="DY12" i="8"/>
  <c r="EA12" i="8"/>
  <c r="EC12" i="8"/>
  <c r="EE12" i="8"/>
  <c r="EG12" i="8"/>
  <c r="EI12" i="8"/>
  <c r="EK12" i="8"/>
  <c r="EM12" i="8"/>
  <c r="EO12" i="8"/>
  <c r="EQ12" i="8"/>
  <c r="ES12" i="8"/>
  <c r="EU12" i="8"/>
  <c r="G13" i="8"/>
  <c r="I13" i="8"/>
  <c r="K13" i="8"/>
  <c r="O13" i="8"/>
  <c r="Q13" i="8"/>
  <c r="S13" i="8"/>
  <c r="U13" i="8"/>
  <c r="W13" i="8"/>
  <c r="Y13" i="8"/>
  <c r="AC13" i="8"/>
  <c r="AE13" i="8"/>
  <c r="AG13" i="8"/>
  <c r="AI13" i="8"/>
  <c r="AK13" i="8"/>
  <c r="AN13" i="8"/>
  <c r="AQ13" i="8"/>
  <c r="AS13" i="8"/>
  <c r="CI13" i="8"/>
  <c r="CK13" i="8"/>
  <c r="CM13" i="8"/>
  <c r="CO13" i="8"/>
  <c r="CQ13" i="8"/>
  <c r="CS13" i="8"/>
  <c r="CU13" i="8"/>
  <c r="CW13" i="8"/>
  <c r="CY13" i="8"/>
  <c r="DA13" i="8"/>
  <c r="DC13" i="8"/>
  <c r="DE13" i="8"/>
  <c r="DG13" i="8"/>
  <c r="DI13" i="8"/>
  <c r="DK13" i="8"/>
  <c r="DM13" i="8"/>
  <c r="DO13" i="8"/>
  <c r="DQ13" i="8"/>
  <c r="DS13" i="8"/>
  <c r="DU13" i="8"/>
  <c r="DW13" i="8"/>
  <c r="DY13" i="8"/>
  <c r="EA13" i="8"/>
  <c r="EC13" i="8"/>
  <c r="EE13" i="8"/>
  <c r="EG13" i="8"/>
  <c r="EI13" i="8"/>
  <c r="EK13" i="8"/>
  <c r="EM13" i="8"/>
  <c r="EO13" i="8"/>
  <c r="EQ13" i="8"/>
  <c r="ES13" i="8"/>
  <c r="EU13" i="8"/>
  <c r="G14" i="8"/>
  <c r="I14" i="8"/>
  <c r="K14" i="8"/>
  <c r="O14" i="8"/>
  <c r="Q14" i="8"/>
  <c r="S14" i="8"/>
  <c r="U14" i="8"/>
  <c r="W14" i="8"/>
  <c r="Y14" i="8"/>
  <c r="AC14" i="8"/>
  <c r="AE14" i="8"/>
  <c r="AG14" i="8"/>
  <c r="AI14" i="8"/>
  <c r="AK14" i="8"/>
  <c r="AN14" i="8"/>
  <c r="AQ14" i="8"/>
  <c r="AS14" i="8"/>
  <c r="CI14" i="8"/>
  <c r="CK14" i="8"/>
  <c r="CM14" i="8"/>
  <c r="CO14" i="8"/>
  <c r="CQ14" i="8"/>
  <c r="CS14" i="8"/>
  <c r="CU14" i="8"/>
  <c r="CW14" i="8"/>
  <c r="CY14" i="8"/>
  <c r="DA14" i="8"/>
  <c r="DC14" i="8"/>
  <c r="DE14" i="8"/>
  <c r="DG14" i="8"/>
  <c r="DI14" i="8"/>
  <c r="DK14" i="8"/>
  <c r="DM14" i="8"/>
  <c r="DO14" i="8"/>
  <c r="DQ14" i="8"/>
  <c r="DS14" i="8"/>
  <c r="DU14" i="8"/>
  <c r="DW14" i="8"/>
  <c r="DY14" i="8"/>
  <c r="EA14" i="8"/>
  <c r="EC14" i="8"/>
  <c r="EE14" i="8"/>
  <c r="EG14" i="8"/>
  <c r="EI14" i="8"/>
  <c r="EK14" i="8"/>
  <c r="EM14" i="8"/>
  <c r="EO14" i="8"/>
  <c r="EQ14" i="8"/>
  <c r="ES14" i="8"/>
  <c r="EU14" i="8"/>
  <c r="G15" i="8"/>
  <c r="I15" i="8"/>
  <c r="K15" i="8"/>
  <c r="O15" i="8"/>
  <c r="Q15" i="8"/>
  <c r="S15" i="8"/>
  <c r="U15" i="8"/>
  <c r="W15" i="8"/>
  <c r="Y15" i="8"/>
  <c r="AC15" i="8"/>
  <c r="AE15" i="8"/>
  <c r="AG15" i="8"/>
  <c r="AI15" i="8"/>
  <c r="AK15" i="8"/>
  <c r="AN15" i="8"/>
  <c r="AQ15" i="8"/>
  <c r="AS15" i="8"/>
  <c r="CI15" i="8"/>
  <c r="CK15" i="8"/>
  <c r="CM15" i="8"/>
  <c r="CO15" i="8"/>
  <c r="CQ15" i="8"/>
  <c r="CS15" i="8"/>
  <c r="CU15" i="8"/>
  <c r="CW15" i="8"/>
  <c r="CY15" i="8"/>
  <c r="DA15" i="8"/>
  <c r="DC15" i="8"/>
  <c r="DE15" i="8"/>
  <c r="DG15" i="8"/>
  <c r="DI15" i="8"/>
  <c r="DK15" i="8"/>
  <c r="DM15" i="8"/>
  <c r="DO15" i="8"/>
  <c r="DQ15" i="8"/>
  <c r="DS15" i="8"/>
  <c r="DU15" i="8"/>
  <c r="DW15" i="8"/>
  <c r="DY15" i="8"/>
  <c r="EA15" i="8"/>
  <c r="EC15" i="8"/>
  <c r="EE15" i="8"/>
  <c r="EG15" i="8"/>
  <c r="EI15" i="8"/>
  <c r="EK15" i="8"/>
  <c r="EM15" i="8"/>
  <c r="EO15" i="8"/>
  <c r="EQ15" i="8"/>
  <c r="ES15" i="8"/>
  <c r="EU15" i="8"/>
  <c r="G16" i="8"/>
  <c r="I16" i="8"/>
  <c r="K16" i="8"/>
  <c r="O16" i="8"/>
  <c r="Q16" i="8"/>
  <c r="S16" i="8"/>
  <c r="U16" i="8"/>
  <c r="W16" i="8"/>
  <c r="Y16" i="8"/>
  <c r="AC16" i="8"/>
  <c r="AE16" i="8"/>
  <c r="AG16" i="8"/>
  <c r="AI16" i="8"/>
  <c r="AK16" i="8"/>
  <c r="AN16" i="8"/>
  <c r="AQ16" i="8"/>
  <c r="AS16" i="8"/>
  <c r="CI16" i="8"/>
  <c r="CK16" i="8"/>
  <c r="CM16" i="8"/>
  <c r="CO16" i="8"/>
  <c r="CQ16" i="8"/>
  <c r="CS16" i="8"/>
  <c r="CU16" i="8"/>
  <c r="CW16" i="8"/>
  <c r="CY16" i="8"/>
  <c r="DA16" i="8"/>
  <c r="DC16" i="8"/>
  <c r="DE16" i="8"/>
  <c r="DG16" i="8"/>
  <c r="DI16" i="8"/>
  <c r="DK16" i="8"/>
  <c r="DM16" i="8"/>
  <c r="DO16" i="8"/>
  <c r="DQ16" i="8"/>
  <c r="DS16" i="8"/>
  <c r="DU16" i="8"/>
  <c r="DW16" i="8"/>
  <c r="DY16" i="8"/>
  <c r="EA16" i="8"/>
  <c r="EC16" i="8"/>
  <c r="EE16" i="8"/>
  <c r="EG16" i="8"/>
  <c r="EI16" i="8"/>
  <c r="EK16" i="8"/>
  <c r="EM16" i="8"/>
  <c r="EO16" i="8"/>
  <c r="EQ16" i="8"/>
  <c r="ES16" i="8"/>
  <c r="EU16" i="8"/>
  <c r="G17" i="8"/>
  <c r="I17" i="8"/>
  <c r="K17" i="8"/>
  <c r="AI17" i="8"/>
  <c r="AK17" i="8"/>
  <c r="CJ17" i="8"/>
  <c r="CL17" i="8"/>
  <c r="CP17" i="8"/>
  <c r="CR17" i="8"/>
  <c r="CV17" i="8"/>
  <c r="CX17" i="8"/>
  <c r="DB17" i="8"/>
  <c r="DD17" i="8"/>
  <c r="DH17" i="8"/>
  <c r="DJ17" i="8"/>
  <c r="DN17" i="8"/>
  <c r="DP17" i="8"/>
  <c r="DT17" i="8"/>
  <c r="DV17" i="8"/>
  <c r="DX17" i="8"/>
  <c r="DZ17" i="8"/>
  <c r="EB17" i="8"/>
  <c r="ED17" i="8"/>
  <c r="EF17" i="8"/>
  <c r="EH17" i="8"/>
  <c r="EJ17" i="8"/>
  <c r="EL17" i="8"/>
  <c r="EN17" i="8"/>
  <c r="EP17" i="8"/>
  <c r="ER17" i="8"/>
  <c r="ET17" i="8"/>
  <c r="EV17" i="8"/>
  <c r="G19" i="8"/>
  <c r="I19" i="8"/>
  <c r="K19" i="8"/>
  <c r="O19" i="8"/>
  <c r="Q19" i="8"/>
  <c r="S19" i="8"/>
  <c r="U19" i="8"/>
  <c r="W19" i="8"/>
  <c r="Y19" i="8"/>
  <c r="AC19" i="8"/>
  <c r="AE19" i="8"/>
  <c r="AG19" i="8"/>
  <c r="AI19" i="8"/>
  <c r="AK19" i="8"/>
  <c r="AN19" i="8"/>
  <c r="AQ19" i="8"/>
  <c r="AS19" i="8"/>
  <c r="CI19" i="8"/>
  <c r="CK19" i="8"/>
  <c r="CM19" i="8"/>
  <c r="CO19" i="8"/>
  <c r="CQ19" i="8"/>
  <c r="CS19" i="8"/>
  <c r="CU19" i="8"/>
  <c r="CW19" i="8"/>
  <c r="CY19" i="8"/>
  <c r="DA19" i="8"/>
  <c r="DC19" i="8"/>
  <c r="DE19" i="8"/>
  <c r="DG19" i="8"/>
  <c r="DI19" i="8"/>
  <c r="DK19" i="8"/>
  <c r="DM19" i="8"/>
  <c r="DO19" i="8"/>
  <c r="DQ19" i="8"/>
  <c r="DS19" i="8"/>
  <c r="DU19" i="8"/>
  <c r="DW19" i="8"/>
  <c r="DY19" i="8"/>
  <c r="EA19" i="8"/>
  <c r="EC19" i="8"/>
  <c r="EE19" i="8"/>
  <c r="EG19" i="8"/>
  <c r="EI19" i="8"/>
  <c r="EK19" i="8"/>
  <c r="EM19" i="8"/>
  <c r="EO19" i="8"/>
  <c r="EQ19" i="8"/>
  <c r="ES19" i="8"/>
  <c r="EU19" i="8"/>
  <c r="G20" i="8"/>
  <c r="I20" i="8"/>
  <c r="K20" i="8"/>
  <c r="O20" i="8"/>
  <c r="Q20" i="8"/>
  <c r="S20" i="8"/>
  <c r="U20" i="8"/>
  <c r="W20" i="8"/>
  <c r="Y20" i="8"/>
  <c r="AC20" i="8"/>
  <c r="AE20" i="8"/>
  <c r="AG20" i="8"/>
  <c r="AI20" i="8"/>
  <c r="AK20" i="8"/>
  <c r="AN20" i="8"/>
  <c r="AQ20" i="8"/>
  <c r="AS20" i="8"/>
  <c r="CI20" i="8"/>
  <c r="CK20" i="8"/>
  <c r="CM20" i="8"/>
  <c r="CO20" i="8"/>
  <c r="CQ20" i="8"/>
  <c r="CS20" i="8"/>
  <c r="CU20" i="8"/>
  <c r="CW20" i="8"/>
  <c r="CY20" i="8"/>
  <c r="DA20" i="8"/>
  <c r="DC20" i="8"/>
  <c r="DE20" i="8"/>
  <c r="DG20" i="8"/>
  <c r="DI20" i="8"/>
  <c r="DK20" i="8"/>
  <c r="DM20" i="8"/>
  <c r="DO20" i="8"/>
  <c r="DQ20" i="8"/>
  <c r="DS20" i="8"/>
  <c r="DU20" i="8"/>
  <c r="DW20" i="8"/>
  <c r="DY20" i="8"/>
  <c r="EA20" i="8"/>
  <c r="EC20" i="8"/>
  <c r="EE20" i="8"/>
  <c r="EG20" i="8"/>
  <c r="EI20" i="8"/>
  <c r="EK20" i="8"/>
  <c r="EM20" i="8"/>
  <c r="EO20" i="8"/>
  <c r="EQ20" i="8"/>
  <c r="ES20" i="8"/>
  <c r="EU20" i="8"/>
  <c r="G21" i="8"/>
  <c r="I21" i="8"/>
  <c r="K21" i="8"/>
  <c r="O21" i="8"/>
  <c r="Q21" i="8"/>
  <c r="S21" i="8"/>
  <c r="U21" i="8"/>
  <c r="W21" i="8"/>
  <c r="Y21" i="8"/>
  <c r="AC21" i="8"/>
  <c r="AE21" i="8"/>
  <c r="AG21" i="8"/>
  <c r="AI21" i="8"/>
  <c r="AK21" i="8"/>
  <c r="AN21" i="8"/>
  <c r="AQ21" i="8"/>
  <c r="AS21" i="8"/>
  <c r="CI21" i="8"/>
  <c r="CK21" i="8"/>
  <c r="CM21" i="8"/>
  <c r="CO21" i="8"/>
  <c r="CQ21" i="8"/>
  <c r="CS21" i="8"/>
  <c r="CU21" i="8"/>
  <c r="CW21" i="8"/>
  <c r="CY21" i="8"/>
  <c r="DA21" i="8"/>
  <c r="DC21" i="8"/>
  <c r="DE21" i="8"/>
  <c r="DG21" i="8"/>
  <c r="DI21" i="8"/>
  <c r="DK21" i="8"/>
  <c r="DM21" i="8"/>
  <c r="EL21" i="8"/>
  <c r="EJ21" i="8"/>
  <c r="EH21" i="8"/>
  <c r="EF21" i="8"/>
  <c r="ED21" i="8"/>
  <c r="EK21" i="8"/>
  <c r="EI21" i="8"/>
  <c r="EG21" i="8"/>
  <c r="EE21" i="8"/>
  <c r="EC21" i="8"/>
  <c r="AJ22" i="8"/>
  <c r="L22" i="8"/>
  <c r="J22" i="8"/>
  <c r="H22" i="8"/>
  <c r="AK22" i="8"/>
  <c r="AI22" i="8"/>
  <c r="K22" i="8"/>
  <c r="I22" i="8"/>
  <c r="G22" i="8"/>
  <c r="AR22" i="8"/>
  <c r="Z22" i="8"/>
  <c r="X22" i="8"/>
  <c r="V22" i="8"/>
  <c r="AS22" i="8"/>
  <c r="AQ22" i="8"/>
  <c r="Y22" i="8"/>
  <c r="W22" i="8"/>
  <c r="U22" i="8"/>
  <c r="EL22" i="8"/>
  <c r="EJ22" i="8"/>
  <c r="EH22" i="8"/>
  <c r="EF22" i="8"/>
  <c r="ED22" i="8"/>
  <c r="EK22" i="8"/>
  <c r="EI22" i="8"/>
  <c r="EG22" i="8"/>
  <c r="EE22" i="8"/>
  <c r="EC22" i="8"/>
  <c r="AJ23" i="8"/>
  <c r="L23" i="8"/>
  <c r="J23" i="8"/>
  <c r="H23" i="8"/>
  <c r="AK23" i="8"/>
  <c r="AI23" i="8"/>
  <c r="K23" i="8"/>
  <c r="I23" i="8"/>
  <c r="G23" i="8"/>
  <c r="AR23" i="8"/>
  <c r="Z23" i="8"/>
  <c r="X23" i="8"/>
  <c r="V23" i="8"/>
  <c r="AS23" i="8"/>
  <c r="AQ23" i="8"/>
  <c r="Y23" i="8"/>
  <c r="W23" i="8"/>
  <c r="U23" i="8"/>
  <c r="EL23" i="8"/>
  <c r="EJ23" i="8"/>
  <c r="EH23" i="8"/>
  <c r="EF23" i="8"/>
  <c r="ED23" i="8"/>
  <c r="EK23" i="8"/>
  <c r="EI23" i="8"/>
  <c r="EG23" i="8"/>
  <c r="EE23" i="8"/>
  <c r="EC23" i="8"/>
  <c r="AJ24" i="8"/>
  <c r="L24" i="8"/>
  <c r="J24" i="8"/>
  <c r="H24" i="8"/>
  <c r="AK24" i="8"/>
  <c r="AI24" i="8"/>
  <c r="K24" i="8"/>
  <c r="I24" i="8"/>
  <c r="G24" i="8"/>
  <c r="AR24" i="8"/>
  <c r="Z24" i="8"/>
  <c r="X24" i="8"/>
  <c r="V24" i="8"/>
  <c r="AS24" i="8"/>
  <c r="AQ24" i="8"/>
  <c r="Y24" i="8"/>
  <c r="W24" i="8"/>
  <c r="U24" i="8"/>
  <c r="EL24" i="8"/>
  <c r="EJ24" i="8"/>
  <c r="EH24" i="8"/>
  <c r="EF24" i="8"/>
  <c r="ED24" i="8"/>
  <c r="EK24" i="8"/>
  <c r="EI24" i="8"/>
  <c r="EG24" i="8"/>
  <c r="EE24" i="8"/>
  <c r="EC24" i="8"/>
  <c r="AJ25" i="8"/>
  <c r="L25" i="8"/>
  <c r="J25" i="8"/>
  <c r="H25" i="8"/>
  <c r="AK25" i="8"/>
  <c r="AI25" i="8"/>
  <c r="K25" i="8"/>
  <c r="I25" i="8"/>
  <c r="G25" i="8"/>
  <c r="AR25" i="8"/>
  <c r="Z25" i="8"/>
  <c r="X25" i="8"/>
  <c r="V25" i="8"/>
  <c r="AS25" i="8"/>
  <c r="AQ25" i="8"/>
  <c r="Y25" i="8"/>
  <c r="W25" i="8"/>
  <c r="U25" i="8"/>
  <c r="EL25" i="8"/>
  <c r="EJ25" i="8"/>
  <c r="EH25" i="8"/>
  <c r="EF25" i="8"/>
  <c r="ED25" i="8"/>
  <c r="EK25" i="8"/>
  <c r="EI25" i="8"/>
  <c r="EG25" i="8"/>
  <c r="EE25" i="8"/>
  <c r="EC25" i="8"/>
  <c r="AJ26" i="8"/>
  <c r="L26" i="8"/>
  <c r="J26" i="8"/>
  <c r="H26" i="8"/>
  <c r="AK26" i="8"/>
  <c r="AI26" i="8"/>
  <c r="K26" i="8"/>
  <c r="I26" i="8"/>
  <c r="G26" i="8"/>
  <c r="AR26" i="8"/>
  <c r="Z26" i="8"/>
  <c r="X26" i="8"/>
  <c r="V26" i="8"/>
  <c r="AS26" i="8"/>
  <c r="AQ26" i="8"/>
  <c r="Y26" i="8"/>
  <c r="W26" i="8"/>
  <c r="U26" i="8"/>
  <c r="EL26" i="8"/>
  <c r="EJ26" i="8"/>
  <c r="EH26" i="8"/>
  <c r="EF26" i="8"/>
  <c r="ED26" i="8"/>
  <c r="EK26" i="8"/>
  <c r="EI26" i="8"/>
  <c r="EG26" i="8"/>
  <c r="EE26" i="8"/>
  <c r="EC26" i="8"/>
  <c r="AJ27" i="8"/>
  <c r="L27" i="8"/>
  <c r="J27" i="8"/>
  <c r="H27" i="8"/>
  <c r="AK27" i="8"/>
  <c r="AI27" i="8"/>
  <c r="K27" i="8"/>
  <c r="I27" i="8"/>
  <c r="G27" i="8"/>
  <c r="AR27" i="8"/>
  <c r="Z27" i="8"/>
  <c r="X27" i="8"/>
  <c r="V27" i="8"/>
  <c r="AS27" i="8"/>
  <c r="AQ27" i="8"/>
  <c r="Y27" i="8"/>
  <c r="W27" i="8"/>
  <c r="U27" i="8"/>
  <c r="EL27" i="8"/>
  <c r="EJ27" i="8"/>
  <c r="EH27" i="8"/>
  <c r="EF27" i="8"/>
  <c r="ED27" i="8"/>
  <c r="EK27" i="8"/>
  <c r="EI27" i="8"/>
  <c r="EG27" i="8"/>
  <c r="EE27" i="8"/>
  <c r="EC27" i="8"/>
  <c r="AJ28" i="8"/>
  <c r="L28" i="8"/>
  <c r="J28" i="8"/>
  <c r="H28" i="8"/>
  <c r="AK28" i="8"/>
  <c r="AI28" i="8"/>
  <c r="K28" i="8"/>
  <c r="I28" i="8"/>
  <c r="G28" i="8"/>
  <c r="AR28" i="8"/>
  <c r="Z28" i="8"/>
  <c r="X28" i="8"/>
  <c r="V28" i="8"/>
  <c r="AS28" i="8"/>
  <c r="AQ28" i="8"/>
  <c r="Y28" i="8"/>
  <c r="W28" i="8"/>
  <c r="U28" i="8"/>
  <c r="EL28" i="8"/>
  <c r="EJ28" i="8"/>
  <c r="EH28" i="8"/>
  <c r="EF28" i="8"/>
  <c r="ED28" i="8"/>
  <c r="EK28" i="8"/>
  <c r="EI28" i="8"/>
  <c r="EG28" i="8"/>
  <c r="EE28" i="8"/>
  <c r="EC28" i="8"/>
  <c r="AJ29" i="8"/>
  <c r="L29" i="8"/>
  <c r="J29" i="8"/>
  <c r="H29" i="8"/>
  <c r="AK29" i="8"/>
  <c r="AI29" i="8"/>
  <c r="K29" i="8"/>
  <c r="I29" i="8"/>
  <c r="G29" i="8"/>
  <c r="AR29" i="8"/>
  <c r="Z29" i="8"/>
  <c r="X29" i="8"/>
  <c r="V29" i="8"/>
  <c r="AS29" i="8"/>
  <c r="AQ29" i="8"/>
  <c r="Y29" i="8"/>
  <c r="W29" i="8"/>
  <c r="U29" i="8"/>
  <c r="EL29" i="8"/>
  <c r="EJ29" i="8"/>
  <c r="EH29" i="8"/>
  <c r="EF29" i="8"/>
  <c r="ED29" i="8"/>
  <c r="EK29" i="8"/>
  <c r="EI29" i="8"/>
  <c r="EG29" i="8"/>
  <c r="EE29" i="8"/>
  <c r="EC29" i="8"/>
  <c r="AJ30" i="8"/>
  <c r="L30" i="8"/>
  <c r="J30" i="8"/>
  <c r="H30" i="8"/>
  <c r="AK30" i="8"/>
  <c r="AI30" i="8"/>
  <c r="K30" i="8"/>
  <c r="I30" i="8"/>
  <c r="G30" i="8"/>
  <c r="CR30" i="8"/>
  <c r="CP30" i="8"/>
  <c r="CL30" i="8"/>
  <c r="CJ30" i="8"/>
  <c r="CS30" i="8"/>
  <c r="CQ30" i="8"/>
  <c r="CO30" i="8"/>
  <c r="CM30" i="8"/>
  <c r="CK30" i="8"/>
  <c r="CI30" i="8"/>
  <c r="DD30" i="8"/>
  <c r="DB30" i="8"/>
  <c r="CX30" i="8"/>
  <c r="CV30" i="8"/>
  <c r="DE30" i="8"/>
  <c r="DC30" i="8"/>
  <c r="DA30" i="8"/>
  <c r="CY30" i="8"/>
  <c r="CW30" i="8"/>
  <c r="CU30" i="8"/>
  <c r="DP30" i="8"/>
  <c r="DN30" i="8"/>
  <c r="DJ30" i="8"/>
  <c r="DH30" i="8"/>
  <c r="DQ30" i="8"/>
  <c r="DO30" i="8"/>
  <c r="DM30" i="8"/>
  <c r="DK30" i="8"/>
  <c r="DI30" i="8"/>
  <c r="DG30" i="8"/>
  <c r="EB30" i="8"/>
  <c r="DZ30" i="8"/>
  <c r="DX30" i="8"/>
  <c r="DV30" i="8"/>
  <c r="DT30" i="8"/>
  <c r="EA30" i="8"/>
  <c r="DY30" i="8"/>
  <c r="DW30" i="8"/>
  <c r="DU30" i="8"/>
  <c r="DS30" i="8"/>
  <c r="EV30" i="8"/>
  <c r="ET30" i="8"/>
  <c r="ER30" i="8"/>
  <c r="EP30" i="8"/>
  <c r="EN30" i="8"/>
  <c r="EU30" i="8"/>
  <c r="ES30" i="8"/>
  <c r="EQ30" i="8"/>
  <c r="EO30" i="8"/>
  <c r="EM30" i="8"/>
  <c r="AO31" i="8"/>
  <c r="AM31" i="8"/>
  <c r="R31" i="8"/>
  <c r="P31" i="8"/>
  <c r="N31" i="8"/>
  <c r="AN31" i="8"/>
  <c r="S31" i="8"/>
  <c r="Q31" i="8"/>
  <c r="O31" i="8"/>
  <c r="AF31" i="8"/>
  <c r="AD31" i="8"/>
  <c r="AB31" i="8"/>
  <c r="AG31" i="8"/>
  <c r="AE31" i="8"/>
  <c r="AC31" i="8"/>
  <c r="CS31" i="8"/>
  <c r="CQ31" i="8"/>
  <c r="CO31" i="8"/>
  <c r="CM31" i="8"/>
  <c r="CK31" i="8"/>
  <c r="CI31" i="8"/>
  <c r="CR31" i="8"/>
  <c r="CP31" i="8"/>
  <c r="CL31" i="8"/>
  <c r="CJ31" i="8"/>
  <c r="DE31" i="8"/>
  <c r="DC31" i="8"/>
  <c r="DA31" i="8"/>
  <c r="CY31" i="8"/>
  <c r="CW31" i="8"/>
  <c r="CU31" i="8"/>
  <c r="DD31" i="8"/>
  <c r="DB31" i="8"/>
  <c r="CX31" i="8"/>
  <c r="CV31" i="8"/>
  <c r="DQ31" i="8"/>
  <c r="DO31" i="8"/>
  <c r="DM31" i="8"/>
  <c r="DK31" i="8"/>
  <c r="DI31" i="8"/>
  <c r="DG31" i="8"/>
  <c r="DP31" i="8"/>
  <c r="DN31" i="8"/>
  <c r="DJ31" i="8"/>
  <c r="DH31" i="8"/>
  <c r="EA31" i="8"/>
  <c r="DY31" i="8"/>
  <c r="DW31" i="8"/>
  <c r="DU31" i="8"/>
  <c r="DS31" i="8"/>
  <c r="EB31" i="8"/>
  <c r="DZ31" i="8"/>
  <c r="DX31" i="8"/>
  <c r="DV31" i="8"/>
  <c r="DT31" i="8"/>
  <c r="EU31" i="8"/>
  <c r="ES31" i="8"/>
  <c r="EQ31" i="8"/>
  <c r="EO31" i="8"/>
  <c r="EM31" i="8"/>
  <c r="EV31" i="8"/>
  <c r="ET31" i="8"/>
  <c r="ER31" i="8"/>
  <c r="EP31" i="8"/>
  <c r="EN31" i="8"/>
  <c r="AN32" i="8"/>
  <c r="S32" i="8"/>
  <c r="Q32" i="8"/>
  <c r="O32" i="8"/>
  <c r="AO32" i="8"/>
  <c r="AM32" i="8"/>
  <c r="R32" i="8"/>
  <c r="P32" i="8"/>
  <c r="N32" i="8"/>
  <c r="AG32" i="8"/>
  <c r="AE32" i="8"/>
  <c r="AC32" i="8"/>
  <c r="AF32" i="8"/>
  <c r="AD32" i="8"/>
  <c r="AB32" i="8"/>
  <c r="CS32" i="8"/>
  <c r="CQ32" i="8"/>
  <c r="CO32" i="8"/>
  <c r="CM32" i="8"/>
  <c r="CK32" i="8"/>
  <c r="CI32" i="8"/>
  <c r="CR32" i="8"/>
  <c r="CP32" i="8"/>
  <c r="CL32" i="8"/>
  <c r="CJ32" i="8"/>
  <c r="DE32" i="8"/>
  <c r="DC32" i="8"/>
  <c r="DA32" i="8"/>
  <c r="CY32" i="8"/>
  <c r="CW32" i="8"/>
  <c r="CU32" i="8"/>
  <c r="DD32" i="8"/>
  <c r="DB32" i="8"/>
  <c r="CX32" i="8"/>
  <c r="CV32" i="8"/>
  <c r="DQ32" i="8"/>
  <c r="DO32" i="8"/>
  <c r="DM32" i="8"/>
  <c r="DK32" i="8"/>
  <c r="DI32" i="8"/>
  <c r="DG32" i="8"/>
  <c r="DP32" i="8"/>
  <c r="DN32" i="8"/>
  <c r="DJ32" i="8"/>
  <c r="DH32" i="8"/>
  <c r="EA32" i="8"/>
  <c r="DY32" i="8"/>
  <c r="DW32" i="8"/>
  <c r="DU32" i="8"/>
  <c r="DS32" i="8"/>
  <c r="EB32" i="8"/>
  <c r="DZ32" i="8"/>
  <c r="DX32" i="8"/>
  <c r="DV32" i="8"/>
  <c r="DT32" i="8"/>
  <c r="EU32" i="8"/>
  <c r="ES32" i="8"/>
  <c r="EQ32" i="8"/>
  <c r="EO32" i="8"/>
  <c r="EM32" i="8"/>
  <c r="EV32" i="8"/>
  <c r="ET32" i="8"/>
  <c r="ER32" i="8"/>
  <c r="EP32" i="8"/>
  <c r="EN32" i="8"/>
  <c r="AN33" i="8"/>
  <c r="S33" i="8"/>
  <c r="Q33" i="8"/>
  <c r="O33" i="8"/>
  <c r="AO33" i="8"/>
  <c r="AM33" i="8"/>
  <c r="R33" i="8"/>
  <c r="P33" i="8"/>
  <c r="N33" i="8"/>
  <c r="AG33" i="8"/>
  <c r="AE33" i="8"/>
  <c r="AC33" i="8"/>
  <c r="AF33" i="8"/>
  <c r="AD33" i="8"/>
  <c r="AB33" i="8"/>
  <c r="CS33" i="8"/>
  <c r="CQ33" i="8"/>
  <c r="CO33" i="8"/>
  <c r="CM33" i="8"/>
  <c r="CK33" i="8"/>
  <c r="CI33" i="8"/>
  <c r="CR33" i="8"/>
  <c r="CP33" i="8"/>
  <c r="CL33" i="8"/>
  <c r="CJ33" i="8"/>
  <c r="DE33" i="8"/>
  <c r="DC33" i="8"/>
  <c r="DA33" i="8"/>
  <c r="CY33" i="8"/>
  <c r="CW33" i="8"/>
  <c r="CU33" i="8"/>
  <c r="DD33" i="8"/>
  <c r="DB33" i="8"/>
  <c r="CX33" i="8"/>
  <c r="CV33" i="8"/>
  <c r="DQ33" i="8"/>
  <c r="DO33" i="8"/>
  <c r="DM33" i="8"/>
  <c r="DK33" i="8"/>
  <c r="DI33" i="8"/>
  <c r="DG33" i="8"/>
  <c r="DP33" i="8"/>
  <c r="DN33" i="8"/>
  <c r="DJ33" i="8"/>
  <c r="DH33" i="8"/>
  <c r="EA33" i="8"/>
  <c r="DY33" i="8"/>
  <c r="DW33" i="8"/>
  <c r="DU33" i="8"/>
  <c r="DS33" i="8"/>
  <c r="EB33" i="8"/>
  <c r="DZ33" i="8"/>
  <c r="DX33" i="8"/>
  <c r="DV33" i="8"/>
  <c r="DT33" i="8"/>
  <c r="EU33" i="8"/>
  <c r="ES33" i="8"/>
  <c r="EQ33" i="8"/>
  <c r="EO33" i="8"/>
  <c r="EM33" i="8"/>
  <c r="EV33" i="8"/>
  <c r="ET33" i="8"/>
  <c r="ER33" i="8"/>
  <c r="EP33" i="8"/>
  <c r="EN33" i="8"/>
  <c r="AN34" i="8"/>
  <c r="S34" i="8"/>
  <c r="Q34" i="8"/>
  <c r="O34" i="8"/>
  <c r="AO34" i="8"/>
  <c r="AM34" i="8"/>
  <c r="R34" i="8"/>
  <c r="P34" i="8"/>
  <c r="N34" i="8"/>
  <c r="AG34" i="8"/>
  <c r="AE34" i="8"/>
  <c r="AC34" i="8"/>
  <c r="AF34" i="8"/>
  <c r="AD34" i="8"/>
  <c r="AB34" i="8"/>
  <c r="CS34" i="8"/>
  <c r="CQ34" i="8"/>
  <c r="CO34" i="8"/>
  <c r="CM34" i="8"/>
  <c r="CK34" i="8"/>
  <c r="CI34" i="8"/>
  <c r="CR34" i="8"/>
  <c r="CP34" i="8"/>
  <c r="CL34" i="8"/>
  <c r="CJ34" i="8"/>
  <c r="DE34" i="8"/>
  <c r="DC34" i="8"/>
  <c r="DA34" i="8"/>
  <c r="CY34" i="8"/>
  <c r="CW34" i="8"/>
  <c r="CU34" i="8"/>
  <c r="DD34" i="8"/>
  <c r="DB34" i="8"/>
  <c r="CX34" i="8"/>
  <c r="CV34" i="8"/>
  <c r="DQ34" i="8"/>
  <c r="DO34" i="8"/>
  <c r="DM34" i="8"/>
  <c r="DK34" i="8"/>
  <c r="DI34" i="8"/>
  <c r="DG34" i="8"/>
  <c r="DP34" i="8"/>
  <c r="DN34" i="8"/>
  <c r="DJ34" i="8"/>
  <c r="DH34" i="8"/>
  <c r="EA34" i="8"/>
  <c r="DY34" i="8"/>
  <c r="DW34" i="8"/>
  <c r="DU34" i="8"/>
  <c r="DS34" i="8"/>
  <c r="EB34" i="8"/>
  <c r="DZ34" i="8"/>
  <c r="DX34" i="8"/>
  <c r="DV34" i="8"/>
  <c r="DT34" i="8"/>
  <c r="EU34" i="8"/>
  <c r="ES34" i="8"/>
  <c r="EQ34" i="8"/>
  <c r="EO34" i="8"/>
  <c r="EM34" i="8"/>
  <c r="EV34" i="8"/>
  <c r="ET34" i="8"/>
  <c r="ER34" i="8"/>
  <c r="EP34" i="8"/>
  <c r="EN34" i="8"/>
  <c r="AN35" i="8"/>
  <c r="S35" i="8"/>
  <c r="Q35" i="8"/>
  <c r="O35" i="8"/>
  <c r="AO35" i="8"/>
  <c r="AM35" i="8"/>
  <c r="R35" i="8"/>
  <c r="P35" i="8"/>
  <c r="N35" i="8"/>
  <c r="AG35" i="8"/>
  <c r="AE35" i="8"/>
  <c r="AC35" i="8"/>
  <c r="AF35" i="8"/>
  <c r="AD35" i="8"/>
  <c r="AB35" i="8"/>
  <c r="CS35" i="8"/>
  <c r="CQ35" i="8"/>
  <c r="CO35" i="8"/>
  <c r="CM35" i="8"/>
  <c r="CK35" i="8"/>
  <c r="CI35" i="8"/>
  <c r="CR35" i="8"/>
  <c r="CP35" i="8"/>
  <c r="CL35" i="8"/>
  <c r="CJ35" i="8"/>
  <c r="DE35" i="8"/>
  <c r="DC35" i="8"/>
  <c r="DA35" i="8"/>
  <c r="CY35" i="8"/>
  <c r="CW35" i="8"/>
  <c r="CU35" i="8"/>
  <c r="DD35" i="8"/>
  <c r="DB35" i="8"/>
  <c r="CX35" i="8"/>
  <c r="CV35" i="8"/>
  <c r="DQ35" i="8"/>
  <c r="DO35" i="8"/>
  <c r="DM35" i="8"/>
  <c r="DK35" i="8"/>
  <c r="DI35" i="8"/>
  <c r="DG35" i="8"/>
  <c r="DP35" i="8"/>
  <c r="DN35" i="8"/>
  <c r="DJ35" i="8"/>
  <c r="DH35" i="8"/>
  <c r="EA35" i="8"/>
  <c r="DY35" i="8"/>
  <c r="DW35" i="8"/>
  <c r="DU35" i="8"/>
  <c r="DS35" i="8"/>
  <c r="EB35" i="8"/>
  <c r="DZ35" i="8"/>
  <c r="DX35" i="8"/>
  <c r="DV35" i="8"/>
  <c r="DT35" i="8"/>
  <c r="EU35" i="8"/>
  <c r="ES35" i="8"/>
  <c r="EQ35" i="8"/>
  <c r="EO35" i="8"/>
  <c r="EM35" i="8"/>
  <c r="EV35" i="8"/>
  <c r="ET35" i="8"/>
  <c r="ER35" i="8"/>
  <c r="EP35" i="8"/>
  <c r="EN35" i="8"/>
  <c r="AN36" i="8"/>
  <c r="S36" i="8"/>
  <c r="Q36" i="8"/>
  <c r="O36" i="8"/>
  <c r="AO36" i="8"/>
  <c r="AM36" i="8"/>
  <c r="R36" i="8"/>
  <c r="P36" i="8"/>
  <c r="N36" i="8"/>
  <c r="AG36" i="8"/>
  <c r="AE36" i="8"/>
  <c r="AC36" i="8"/>
  <c r="AF36" i="8"/>
  <c r="AD36" i="8"/>
  <c r="AB36" i="8"/>
  <c r="CS36" i="8"/>
  <c r="CQ36" i="8"/>
  <c r="CO36" i="8"/>
  <c r="CM36" i="8"/>
  <c r="CK36" i="8"/>
  <c r="CI36" i="8"/>
  <c r="CR36" i="8"/>
  <c r="CP36" i="8"/>
  <c r="CL36" i="8"/>
  <c r="CJ36" i="8"/>
  <c r="DE36" i="8"/>
  <c r="DC36" i="8"/>
  <c r="DA36" i="8"/>
  <c r="CY36" i="8"/>
  <c r="CW36" i="8"/>
  <c r="CU36" i="8"/>
  <c r="DD36" i="8"/>
  <c r="DB36" i="8"/>
  <c r="CX36" i="8"/>
  <c r="CV36" i="8"/>
  <c r="DQ36" i="8"/>
  <c r="DO36" i="8"/>
  <c r="DM36" i="8"/>
  <c r="DK36" i="8"/>
  <c r="DI36" i="8"/>
  <c r="DG36" i="8"/>
  <c r="DP36" i="8"/>
  <c r="DN36" i="8"/>
  <c r="DJ36" i="8"/>
  <c r="DH36" i="8"/>
  <c r="EA36" i="8"/>
  <c r="DY36" i="8"/>
  <c r="DW36" i="8"/>
  <c r="DU36" i="8"/>
  <c r="DS36" i="8"/>
  <c r="EB36" i="8"/>
  <c r="DZ36" i="8"/>
  <c r="DX36" i="8"/>
  <c r="DV36" i="8"/>
  <c r="DT36" i="8"/>
  <c r="EU36" i="8"/>
  <c r="ES36" i="8"/>
  <c r="EQ36" i="8"/>
  <c r="EO36" i="8"/>
  <c r="EM36" i="8"/>
  <c r="EV36" i="8"/>
  <c r="ET36" i="8"/>
  <c r="ER36" i="8"/>
  <c r="EP36" i="8"/>
  <c r="EN36" i="8"/>
  <c r="AN37" i="8"/>
  <c r="S37" i="8"/>
  <c r="Q37" i="8"/>
  <c r="O37" i="8"/>
  <c r="AO37" i="8"/>
  <c r="AM37" i="8"/>
  <c r="R37" i="8"/>
  <c r="P37" i="8"/>
  <c r="N37" i="8"/>
  <c r="AG37" i="8"/>
  <c r="AE37" i="8"/>
  <c r="AC37" i="8"/>
  <c r="AF37" i="8"/>
  <c r="AD37" i="8"/>
  <c r="AB37" i="8"/>
  <c r="CS37" i="8"/>
  <c r="CQ37" i="8"/>
  <c r="CO37" i="8"/>
  <c r="CM37" i="8"/>
  <c r="CK37" i="8"/>
  <c r="CI37" i="8"/>
  <c r="CR37" i="8"/>
  <c r="CP37" i="8"/>
  <c r="CL37" i="8"/>
  <c r="CJ37" i="8"/>
  <c r="DE37" i="8"/>
  <c r="DC37" i="8"/>
  <c r="DA37" i="8"/>
  <c r="CY37" i="8"/>
  <c r="CW37" i="8"/>
  <c r="CU37" i="8"/>
  <c r="DD37" i="8"/>
  <c r="DB37" i="8"/>
  <c r="CX37" i="8"/>
  <c r="CV37" i="8"/>
  <c r="DQ37" i="8"/>
  <c r="DO37" i="8"/>
  <c r="DM37" i="8"/>
  <c r="DK37" i="8"/>
  <c r="DI37" i="8"/>
  <c r="DG37" i="8"/>
  <c r="DP37" i="8"/>
  <c r="DN37" i="8"/>
  <c r="DJ37" i="8"/>
  <c r="DH37" i="8"/>
  <c r="EA37" i="8"/>
  <c r="DY37" i="8"/>
  <c r="DW37" i="8"/>
  <c r="DU37" i="8"/>
  <c r="DS37" i="8"/>
  <c r="EB37" i="8"/>
  <c r="DZ37" i="8"/>
  <c r="DX37" i="8"/>
  <c r="DV37" i="8"/>
  <c r="DT37" i="8"/>
  <c r="EU37" i="8"/>
  <c r="ES37" i="8"/>
  <c r="EQ37" i="8"/>
  <c r="EO37" i="8"/>
  <c r="EM37" i="8"/>
  <c r="EV37" i="8"/>
  <c r="ET37" i="8"/>
  <c r="ER37" i="8"/>
  <c r="EP37" i="8"/>
  <c r="EN37" i="8"/>
  <c r="AO38" i="8"/>
  <c r="AM38" i="8"/>
  <c r="R38" i="8"/>
  <c r="P38" i="8"/>
  <c r="N38" i="8"/>
  <c r="AN38" i="8"/>
  <c r="S38" i="8"/>
  <c r="Q38" i="8"/>
  <c r="O38" i="8"/>
  <c r="AF38" i="8"/>
  <c r="AD38" i="8"/>
  <c r="AB38" i="8"/>
  <c r="AG38" i="8"/>
  <c r="AE38" i="8"/>
  <c r="AC38" i="8"/>
  <c r="DD38" i="8"/>
  <c r="DB38" i="8"/>
  <c r="CX38" i="8"/>
  <c r="CV38" i="8"/>
  <c r="DE38" i="8"/>
  <c r="DC38" i="8"/>
  <c r="DA38" i="8"/>
  <c r="CY38" i="8"/>
  <c r="CW38" i="8"/>
  <c r="CU38" i="8"/>
  <c r="DP38" i="8"/>
  <c r="DN38" i="8"/>
  <c r="DJ38" i="8"/>
  <c r="DH38" i="8"/>
  <c r="DQ38" i="8"/>
  <c r="DO38" i="8"/>
  <c r="DM38" i="8"/>
  <c r="DK38" i="8"/>
  <c r="DI38" i="8"/>
  <c r="DG38" i="8"/>
  <c r="EV38" i="8"/>
  <c r="ET38" i="8"/>
  <c r="ER38" i="8"/>
  <c r="EP38" i="8"/>
  <c r="EN38" i="8"/>
  <c r="EU38" i="8"/>
  <c r="ES38" i="8"/>
  <c r="EQ38" i="8"/>
  <c r="EO38" i="8"/>
  <c r="EM38" i="8"/>
  <c r="CS39" i="8"/>
  <c r="CQ39" i="8"/>
  <c r="CO39" i="8"/>
  <c r="CM39" i="8"/>
  <c r="CK39" i="8"/>
  <c r="CI39" i="8"/>
  <c r="CR39" i="8"/>
  <c r="CP39" i="8"/>
  <c r="CL39" i="8"/>
  <c r="CJ39" i="8"/>
  <c r="DE39" i="8"/>
  <c r="DC39" i="8"/>
  <c r="DA39" i="8"/>
  <c r="CY39" i="8"/>
  <c r="CW39" i="8"/>
  <c r="CU39" i="8"/>
  <c r="DD39" i="8"/>
  <c r="DB39" i="8"/>
  <c r="CX39" i="8"/>
  <c r="CV39" i="8"/>
  <c r="DQ39" i="8"/>
  <c r="DO39" i="8"/>
  <c r="DM39" i="8"/>
  <c r="DK39" i="8"/>
  <c r="DI39" i="8"/>
  <c r="DG39" i="8"/>
  <c r="DP39" i="8"/>
  <c r="DN39" i="8"/>
  <c r="DJ39" i="8"/>
  <c r="DH39" i="8"/>
  <c r="EA39" i="8"/>
  <c r="DY39" i="8"/>
  <c r="DW39" i="8"/>
  <c r="DU39" i="8"/>
  <c r="DS39" i="8"/>
  <c r="EB39" i="8"/>
  <c r="DZ39" i="8"/>
  <c r="DX39" i="8"/>
  <c r="DV39" i="8"/>
  <c r="DT39" i="8"/>
  <c r="EU39" i="8"/>
  <c r="ES39" i="8"/>
  <c r="EQ39" i="8"/>
  <c r="EO39" i="8"/>
  <c r="EM39" i="8"/>
  <c r="EV39" i="8"/>
  <c r="ET39" i="8"/>
  <c r="ER39" i="8"/>
  <c r="EP39" i="8"/>
  <c r="EN39" i="8"/>
  <c r="AO40" i="8"/>
  <c r="AM40" i="8"/>
  <c r="R40" i="8"/>
  <c r="P40" i="8"/>
  <c r="N40" i="8"/>
  <c r="AN40" i="8"/>
  <c r="S40" i="8"/>
  <c r="Q40" i="8"/>
  <c r="O40" i="8"/>
  <c r="AF40" i="8"/>
  <c r="AD40" i="8"/>
  <c r="AB40" i="8"/>
  <c r="AG40" i="8"/>
  <c r="AE40" i="8"/>
  <c r="AC40" i="8"/>
  <c r="DD40" i="8"/>
  <c r="DB40" i="8"/>
  <c r="CX40" i="8"/>
  <c r="CV40" i="8"/>
  <c r="DE40" i="8"/>
  <c r="DC40" i="8"/>
  <c r="DA40" i="8"/>
  <c r="CY40" i="8"/>
  <c r="CW40" i="8"/>
  <c r="CU40" i="8"/>
  <c r="DP40" i="8"/>
  <c r="DN40" i="8"/>
  <c r="DJ40" i="8"/>
  <c r="DH40" i="8"/>
  <c r="DQ40" i="8"/>
  <c r="DO40" i="8"/>
  <c r="DM40" i="8"/>
  <c r="DK40" i="8"/>
  <c r="DI40" i="8"/>
  <c r="DG40" i="8"/>
  <c r="EV40" i="8"/>
  <c r="ET40" i="8"/>
  <c r="ER40" i="8"/>
  <c r="EP40" i="8"/>
  <c r="EN40" i="8"/>
  <c r="EU40" i="8"/>
  <c r="ES40" i="8"/>
  <c r="EQ40" i="8"/>
  <c r="EO40" i="8"/>
  <c r="EM40" i="8"/>
  <c r="CS41" i="8"/>
  <c r="CQ41" i="8"/>
  <c r="CO41" i="8"/>
  <c r="CM41" i="8"/>
  <c r="CK41" i="8"/>
  <c r="CI41" i="8"/>
  <c r="CR41" i="8"/>
  <c r="CP41" i="8"/>
  <c r="CL41" i="8"/>
  <c r="CJ41" i="8"/>
  <c r="DE41" i="8"/>
  <c r="DC41" i="8"/>
  <c r="DA41" i="8"/>
  <c r="CY41" i="8"/>
  <c r="CW41" i="8"/>
  <c r="CU41" i="8"/>
  <c r="DD41" i="8"/>
  <c r="DB41" i="8"/>
  <c r="CX41" i="8"/>
  <c r="CV41" i="8"/>
  <c r="DQ41" i="8"/>
  <c r="DO41" i="8"/>
  <c r="DM41" i="8"/>
  <c r="DK41" i="8"/>
  <c r="DI41" i="8"/>
  <c r="DG41" i="8"/>
  <c r="DP41" i="8"/>
  <c r="DN41" i="8"/>
  <c r="DJ41" i="8"/>
  <c r="DH41" i="8"/>
  <c r="EA41" i="8"/>
  <c r="DY41" i="8"/>
  <c r="DW41" i="8"/>
  <c r="DU41" i="8"/>
  <c r="DS41" i="8"/>
  <c r="EB41" i="8"/>
  <c r="DZ41" i="8"/>
  <c r="DX41" i="8"/>
  <c r="DV41" i="8"/>
  <c r="DT41" i="8"/>
  <c r="EU41" i="8"/>
  <c r="ES41" i="8"/>
  <c r="EQ41" i="8"/>
  <c r="EO41" i="8"/>
  <c r="EM41" i="8"/>
  <c r="EV41" i="8"/>
  <c r="ET41" i="8"/>
  <c r="ER41" i="8"/>
  <c r="EP41" i="8"/>
  <c r="EN41" i="8"/>
  <c r="AN42" i="8"/>
  <c r="S42" i="8"/>
  <c r="Q42" i="8"/>
  <c r="O42" i="8"/>
  <c r="AO42" i="8"/>
  <c r="AM42" i="8"/>
  <c r="R42" i="8"/>
  <c r="P42" i="8"/>
  <c r="N42" i="8"/>
  <c r="AG42" i="8"/>
  <c r="AE42" i="8"/>
  <c r="AC42" i="8"/>
  <c r="AF42" i="8"/>
  <c r="AD42" i="8"/>
  <c r="AB42" i="8"/>
  <c r="CS42" i="8"/>
  <c r="CQ42" i="8"/>
  <c r="CO42" i="8"/>
  <c r="CM42" i="8"/>
  <c r="CK42" i="8"/>
  <c r="CI42" i="8"/>
  <c r="CR42" i="8"/>
  <c r="CP42" i="8"/>
  <c r="CL42" i="8"/>
  <c r="CJ42" i="8"/>
  <c r="DE42" i="8"/>
  <c r="DC42" i="8"/>
  <c r="DA42" i="8"/>
  <c r="CY42" i="8"/>
  <c r="CW42" i="8"/>
  <c r="CU42" i="8"/>
  <c r="DD42" i="8"/>
  <c r="DB42" i="8"/>
  <c r="CX42" i="8"/>
  <c r="CV42" i="8"/>
  <c r="DQ42" i="8"/>
  <c r="DO42" i="8"/>
  <c r="DM42" i="8"/>
  <c r="DK42" i="8"/>
  <c r="DI42" i="8"/>
  <c r="DG42" i="8"/>
  <c r="DP42" i="8"/>
  <c r="DN42" i="8"/>
  <c r="DJ42" i="8"/>
  <c r="DH42" i="8"/>
  <c r="EA42" i="8"/>
  <c r="DY42" i="8"/>
  <c r="DW42" i="8"/>
  <c r="DU42" i="8"/>
  <c r="DS42" i="8"/>
  <c r="EB42" i="8"/>
  <c r="DZ42" i="8"/>
  <c r="DX42" i="8"/>
  <c r="DV42" i="8"/>
  <c r="DT42" i="8"/>
  <c r="EU42" i="8"/>
  <c r="ES42" i="8"/>
  <c r="EQ42" i="8"/>
  <c r="EO42" i="8"/>
  <c r="EM42" i="8"/>
  <c r="EV42" i="8"/>
  <c r="ET42" i="8"/>
  <c r="ER42" i="8"/>
  <c r="EP42" i="8"/>
  <c r="EN42" i="8"/>
  <c r="AN43" i="8"/>
  <c r="S43" i="8"/>
  <c r="Q43" i="8"/>
  <c r="O43" i="8"/>
  <c r="AO43" i="8"/>
  <c r="AM43" i="8"/>
  <c r="R43" i="8"/>
  <c r="P43" i="8"/>
  <c r="N43" i="8"/>
  <c r="AG43" i="8"/>
  <c r="AE43" i="8"/>
  <c r="AC43" i="8"/>
  <c r="AF43" i="8"/>
  <c r="AD43" i="8"/>
  <c r="AB43" i="8"/>
  <c r="CS43" i="8"/>
  <c r="CQ43" i="8"/>
  <c r="CO43" i="8"/>
  <c r="CM43" i="8"/>
  <c r="CK43" i="8"/>
  <c r="CI43" i="8"/>
  <c r="CR43" i="8"/>
  <c r="CP43" i="8"/>
  <c r="CL43" i="8"/>
  <c r="CJ43" i="8"/>
  <c r="DE43" i="8"/>
  <c r="DC43" i="8"/>
  <c r="DA43" i="8"/>
  <c r="CY43" i="8"/>
  <c r="CW43" i="8"/>
  <c r="CU43" i="8"/>
  <c r="DD43" i="8"/>
  <c r="DB43" i="8"/>
  <c r="CX43" i="8"/>
  <c r="CV43" i="8"/>
  <c r="DQ43" i="8"/>
  <c r="DO43" i="8"/>
  <c r="DM43" i="8"/>
  <c r="DK43" i="8"/>
  <c r="DI43" i="8"/>
  <c r="DG43" i="8"/>
  <c r="DP43" i="8"/>
  <c r="DN43" i="8"/>
  <c r="DJ43" i="8"/>
  <c r="DH43" i="8"/>
  <c r="EA43" i="8"/>
  <c r="DY43" i="8"/>
  <c r="DW43" i="8"/>
  <c r="DU43" i="8"/>
  <c r="DS43" i="8"/>
  <c r="EB43" i="8"/>
  <c r="DZ43" i="8"/>
  <c r="DX43" i="8"/>
  <c r="DV43" i="8"/>
  <c r="DT43" i="8"/>
  <c r="EU43" i="8"/>
  <c r="ES43" i="8"/>
  <c r="EQ43" i="8"/>
  <c r="EO43" i="8"/>
  <c r="EM43" i="8"/>
  <c r="EV43" i="8"/>
  <c r="ET43" i="8"/>
  <c r="ER43" i="8"/>
  <c r="EP43" i="8"/>
  <c r="EN43" i="8"/>
  <c r="EK44" i="8"/>
  <c r="EI44" i="8"/>
  <c r="EG44" i="8"/>
  <c r="EE44" i="8"/>
  <c r="EC44" i="8"/>
  <c r="EL44" i="8"/>
  <c r="EJ44" i="8"/>
  <c r="EH44" i="8"/>
  <c r="EF44" i="8"/>
  <c r="ED44" i="8"/>
  <c r="AK45" i="8"/>
  <c r="AI45" i="8"/>
  <c r="K45" i="8"/>
  <c r="I45" i="8"/>
  <c r="G45" i="8"/>
  <c r="AJ45" i="8"/>
  <c r="L45" i="8"/>
  <c r="J45" i="8"/>
  <c r="H45" i="8"/>
  <c r="CS45" i="8"/>
  <c r="CQ45" i="8"/>
  <c r="CO45" i="8"/>
  <c r="CM45" i="8"/>
  <c r="CK45" i="8"/>
  <c r="CI45" i="8"/>
  <c r="CR45" i="8"/>
  <c r="CP45" i="8"/>
  <c r="CL45" i="8"/>
  <c r="CJ45" i="8"/>
  <c r="DE45" i="8"/>
  <c r="DC45" i="8"/>
  <c r="DA45" i="8"/>
  <c r="CY45" i="8"/>
  <c r="CW45" i="8"/>
  <c r="CU45" i="8"/>
  <c r="DD45" i="8"/>
  <c r="DB45" i="8"/>
  <c r="CX45" i="8"/>
  <c r="CV45" i="8"/>
  <c r="DQ45" i="8"/>
  <c r="DO45" i="8"/>
  <c r="DM45" i="8"/>
  <c r="DK45" i="8"/>
  <c r="DI45" i="8"/>
  <c r="DG45" i="8"/>
  <c r="DP45" i="8"/>
  <c r="DN45" i="8"/>
  <c r="DJ45" i="8"/>
  <c r="DH45" i="8"/>
  <c r="EA45" i="8"/>
  <c r="DY45" i="8"/>
  <c r="DW45" i="8"/>
  <c r="DU45" i="8"/>
  <c r="DS45" i="8"/>
  <c r="EB45" i="8"/>
  <c r="DZ45" i="8"/>
  <c r="DX45" i="8"/>
  <c r="DV45" i="8"/>
  <c r="DT45" i="8"/>
  <c r="EU45" i="8"/>
  <c r="ES45" i="8"/>
  <c r="EQ45" i="8"/>
  <c r="EO45" i="8"/>
  <c r="EM45" i="8"/>
  <c r="EV45" i="8"/>
  <c r="ET45" i="8"/>
  <c r="ER45" i="8"/>
  <c r="EP45" i="8"/>
  <c r="EN45" i="8"/>
  <c r="AN46" i="8"/>
  <c r="S46" i="8"/>
  <c r="Q46" i="8"/>
  <c r="O46" i="8"/>
  <c r="AO46" i="8"/>
  <c r="AM46" i="8"/>
  <c r="R46" i="8"/>
  <c r="P46" i="8"/>
  <c r="N46" i="8"/>
  <c r="AG46" i="8"/>
  <c r="AE46" i="8"/>
  <c r="AC46" i="8"/>
  <c r="AF46" i="8"/>
  <c r="AD46" i="8"/>
  <c r="AB46" i="8"/>
  <c r="CS46" i="8"/>
  <c r="CQ46" i="8"/>
  <c r="CO46" i="8"/>
  <c r="CM46" i="8"/>
  <c r="CK46" i="8"/>
  <c r="CI46" i="8"/>
  <c r="CR46" i="8"/>
  <c r="CP46" i="8"/>
  <c r="CL46" i="8"/>
  <c r="CJ46" i="8"/>
  <c r="DE46" i="8"/>
  <c r="DC46" i="8"/>
  <c r="DA46" i="8"/>
  <c r="CY46" i="8"/>
  <c r="CW46" i="8"/>
  <c r="CU46" i="8"/>
  <c r="DD46" i="8"/>
  <c r="DB46" i="8"/>
  <c r="CX46" i="8"/>
  <c r="CV46" i="8"/>
  <c r="DQ46" i="8"/>
  <c r="DO46" i="8"/>
  <c r="DM46" i="8"/>
  <c r="DK46" i="8"/>
  <c r="DI46" i="8"/>
  <c r="DG46" i="8"/>
  <c r="DP46" i="8"/>
  <c r="DN46" i="8"/>
  <c r="DJ46" i="8"/>
  <c r="DH46" i="8"/>
  <c r="EA46" i="8"/>
  <c r="DY46" i="8"/>
  <c r="DW46" i="8"/>
  <c r="DU46" i="8"/>
  <c r="DS46" i="8"/>
  <c r="EB46" i="8"/>
  <c r="DZ46" i="8"/>
  <c r="DX46" i="8"/>
  <c r="DV46" i="8"/>
  <c r="DT46" i="8"/>
  <c r="EU46" i="8"/>
  <c r="ES46" i="8"/>
  <c r="EQ46" i="8"/>
  <c r="EO46" i="8"/>
  <c r="EM46" i="8"/>
  <c r="EV46" i="8"/>
  <c r="ET46" i="8"/>
  <c r="ER46" i="8"/>
  <c r="EP46" i="8"/>
  <c r="EN46" i="8"/>
  <c r="AN47" i="8"/>
  <c r="S47" i="8"/>
  <c r="Q47" i="8"/>
  <c r="O47" i="8"/>
  <c r="AO47" i="8"/>
  <c r="AM47" i="8"/>
  <c r="R47" i="8"/>
  <c r="P47" i="8"/>
  <c r="N47" i="8"/>
  <c r="AG47" i="8"/>
  <c r="AE47" i="8"/>
  <c r="AC47" i="8"/>
  <c r="AF47" i="8"/>
  <c r="AD47" i="8"/>
  <c r="AB47" i="8"/>
  <c r="CR47" i="8"/>
  <c r="CP47" i="8"/>
  <c r="CL47" i="8"/>
  <c r="CJ47" i="8"/>
  <c r="CS47" i="8"/>
  <c r="CQ47" i="8"/>
  <c r="CO47" i="8"/>
  <c r="CM47" i="8"/>
  <c r="CK47" i="8"/>
  <c r="CI47" i="8"/>
  <c r="DD47" i="8"/>
  <c r="DB47" i="8"/>
  <c r="CX47" i="8"/>
  <c r="CV47" i="8"/>
  <c r="DE47" i="8"/>
  <c r="DC47" i="8"/>
  <c r="DA47" i="8"/>
  <c r="CY47" i="8"/>
  <c r="CW47" i="8"/>
  <c r="CU47" i="8"/>
  <c r="DP47" i="8"/>
  <c r="DN47" i="8"/>
  <c r="DJ47" i="8"/>
  <c r="DH47" i="8"/>
  <c r="DQ47" i="8"/>
  <c r="DO47" i="8"/>
  <c r="DM47" i="8"/>
  <c r="DK47" i="8"/>
  <c r="DI47" i="8"/>
  <c r="DG47" i="8"/>
  <c r="EB47" i="8"/>
  <c r="DZ47" i="8"/>
  <c r="DX47" i="8"/>
  <c r="DV47" i="8"/>
  <c r="DT47" i="8"/>
  <c r="EA47" i="8"/>
  <c r="DY47" i="8"/>
  <c r="DW47" i="8"/>
  <c r="DU47" i="8"/>
  <c r="DS47" i="8"/>
  <c r="EV47" i="8"/>
  <c r="ET47" i="8"/>
  <c r="ER47" i="8"/>
  <c r="EP47" i="8"/>
  <c r="EN47" i="8"/>
  <c r="EU47" i="8"/>
  <c r="ES47" i="8"/>
  <c r="EQ47" i="8"/>
  <c r="EO47" i="8"/>
  <c r="EM47" i="8"/>
  <c r="AO48" i="8"/>
  <c r="AM48" i="8"/>
  <c r="R48" i="8"/>
  <c r="P48" i="8"/>
  <c r="N48" i="8"/>
  <c r="AN48" i="8"/>
  <c r="S48" i="8"/>
  <c r="Q48" i="8"/>
  <c r="O48" i="8"/>
  <c r="AF48" i="8"/>
  <c r="AD48" i="8"/>
  <c r="AB48" i="8"/>
  <c r="AG48" i="8"/>
  <c r="AE48" i="8"/>
  <c r="AC48" i="8"/>
  <c r="CR48" i="8"/>
  <c r="CP48" i="8"/>
  <c r="CL48" i="8"/>
  <c r="CJ48" i="8"/>
  <c r="CS48" i="8"/>
  <c r="CQ48" i="8"/>
  <c r="CO48" i="8"/>
  <c r="CM48" i="8"/>
  <c r="CK48" i="8"/>
  <c r="CI48" i="8"/>
  <c r="DD48" i="8"/>
  <c r="DB48" i="8"/>
  <c r="CX48" i="8"/>
  <c r="CV48" i="8"/>
  <c r="DE48" i="8"/>
  <c r="DC48" i="8"/>
  <c r="DA48" i="8"/>
  <c r="CY48" i="8"/>
  <c r="CW48" i="8"/>
  <c r="CU48" i="8"/>
  <c r="DP48" i="8"/>
  <c r="DN48" i="8"/>
  <c r="DJ48" i="8"/>
  <c r="DH48" i="8"/>
  <c r="DQ48" i="8"/>
  <c r="DO48" i="8"/>
  <c r="DM48" i="8"/>
  <c r="DK48" i="8"/>
  <c r="DI48" i="8"/>
  <c r="DG48" i="8"/>
  <c r="EB48" i="8"/>
  <c r="DZ48" i="8"/>
  <c r="DX48" i="8"/>
  <c r="DV48" i="8"/>
  <c r="DT48" i="8"/>
  <c r="EA48" i="8"/>
  <c r="DY48" i="8"/>
  <c r="DW48" i="8"/>
  <c r="DU48" i="8"/>
  <c r="DS48" i="8"/>
  <c r="EV48" i="8"/>
  <c r="ET48" i="8"/>
  <c r="ER48" i="8"/>
  <c r="EP48" i="8"/>
  <c r="EN48" i="8"/>
  <c r="EU48" i="8"/>
  <c r="ES48" i="8"/>
  <c r="EQ48" i="8"/>
  <c r="EO48" i="8"/>
  <c r="EM48" i="8"/>
  <c r="AN49" i="8"/>
  <c r="AO49" i="8"/>
  <c r="R49" i="8"/>
  <c r="P49" i="8"/>
  <c r="N49" i="8"/>
  <c r="AM49" i="8"/>
  <c r="S49" i="8"/>
  <c r="Q49" i="8"/>
  <c r="O49" i="8"/>
  <c r="AG49" i="8"/>
  <c r="AE49" i="8"/>
  <c r="AC49" i="8"/>
  <c r="AF49" i="8"/>
  <c r="AB49" i="8"/>
  <c r="AD49" i="8"/>
  <c r="CS49" i="8"/>
  <c r="CQ49" i="8"/>
  <c r="CO49" i="8"/>
  <c r="CM49" i="8"/>
  <c r="CK49" i="8"/>
  <c r="CI49" i="8"/>
  <c r="CR49" i="8"/>
  <c r="CJ49" i="8"/>
  <c r="CP49" i="8"/>
  <c r="CL49" i="8"/>
  <c r="DE49" i="8"/>
  <c r="DC49" i="8"/>
  <c r="DA49" i="8"/>
  <c r="CY49" i="8"/>
  <c r="CW49" i="8"/>
  <c r="CU49" i="8"/>
  <c r="DD49" i="8"/>
  <c r="CV49" i="8"/>
  <c r="DB49" i="8"/>
  <c r="CX49" i="8"/>
  <c r="DQ49" i="8"/>
  <c r="DO49" i="8"/>
  <c r="DM49" i="8"/>
  <c r="DK49" i="8"/>
  <c r="DI49" i="8"/>
  <c r="DG49" i="8"/>
  <c r="DP49" i="8"/>
  <c r="DH49" i="8"/>
  <c r="DN49" i="8"/>
  <c r="DJ49" i="8"/>
  <c r="EA49" i="8"/>
  <c r="DY49" i="8"/>
  <c r="DW49" i="8"/>
  <c r="DU49" i="8"/>
  <c r="DS49" i="8"/>
  <c r="DZ49" i="8"/>
  <c r="DV49" i="8"/>
  <c r="EB49" i="8"/>
  <c r="DX49" i="8"/>
  <c r="DT49" i="8"/>
  <c r="EU49" i="8"/>
  <c r="ES49" i="8"/>
  <c r="EQ49" i="8"/>
  <c r="EO49" i="8"/>
  <c r="EM49" i="8"/>
  <c r="ET49" i="8"/>
  <c r="EP49" i="8"/>
  <c r="EV49" i="8"/>
  <c r="ER49" i="8"/>
  <c r="EN49" i="8"/>
  <c r="AN50" i="8"/>
  <c r="S50" i="8"/>
  <c r="Q50" i="8"/>
  <c r="O50" i="8"/>
  <c r="AO50" i="8"/>
  <c r="R50" i="8"/>
  <c r="N50" i="8"/>
  <c r="AM50" i="8"/>
  <c r="P50" i="8"/>
  <c r="AG50" i="8"/>
  <c r="AE50" i="8"/>
  <c r="AC50" i="8"/>
  <c r="AF50" i="8"/>
  <c r="AB50" i="8"/>
  <c r="AD50" i="8"/>
  <c r="CS50" i="8"/>
  <c r="CQ50" i="8"/>
  <c r="CO50" i="8"/>
  <c r="CM50" i="8"/>
  <c r="CK50" i="8"/>
  <c r="CI50" i="8"/>
  <c r="CR50" i="8"/>
  <c r="CJ50" i="8"/>
  <c r="CP50" i="8"/>
  <c r="CL50" i="8"/>
  <c r="DE50" i="8"/>
  <c r="DC50" i="8"/>
  <c r="DA50" i="8"/>
  <c r="CY50" i="8"/>
  <c r="CW50" i="8"/>
  <c r="CU50" i="8"/>
  <c r="DD50" i="8"/>
  <c r="CV50" i="8"/>
  <c r="DB50" i="8"/>
  <c r="CX50" i="8"/>
  <c r="DQ50" i="8"/>
  <c r="DO50" i="8"/>
  <c r="DM50" i="8"/>
  <c r="DK50" i="8"/>
  <c r="DI50" i="8"/>
  <c r="DG50" i="8"/>
  <c r="DP50" i="8"/>
  <c r="DH50" i="8"/>
  <c r="DJ50" i="8"/>
  <c r="DN50" i="8"/>
  <c r="EA50" i="8"/>
  <c r="DY50" i="8"/>
  <c r="DW50" i="8"/>
  <c r="DU50" i="8"/>
  <c r="DS50" i="8"/>
  <c r="DZ50" i="8"/>
  <c r="DV50" i="8"/>
  <c r="EB50" i="8"/>
  <c r="DX50" i="8"/>
  <c r="DT50" i="8"/>
  <c r="EU50" i="8"/>
  <c r="ES50" i="8"/>
  <c r="EQ50" i="8"/>
  <c r="EO50" i="8"/>
  <c r="EM50" i="8"/>
  <c r="ET50" i="8"/>
  <c r="EP50" i="8"/>
  <c r="EV50" i="8"/>
  <c r="ER50" i="8"/>
  <c r="EN50" i="8"/>
  <c r="AN51" i="8"/>
  <c r="S51" i="8"/>
  <c r="Q51" i="8"/>
  <c r="O51" i="8"/>
  <c r="AO51" i="8"/>
  <c r="R51" i="8"/>
  <c r="N51" i="8"/>
  <c r="AM51" i="8"/>
  <c r="P51" i="8"/>
  <c r="AG51" i="8"/>
  <c r="AE51" i="8"/>
  <c r="AC51" i="8"/>
  <c r="AF51" i="8"/>
  <c r="AB51" i="8"/>
  <c r="AD51" i="8"/>
  <c r="CS51" i="8"/>
  <c r="CQ51" i="8"/>
  <c r="CO51" i="8"/>
  <c r="CM51" i="8"/>
  <c r="CK51" i="8"/>
  <c r="CI51" i="8"/>
  <c r="CR51" i="8"/>
  <c r="CJ51" i="8"/>
  <c r="CP51" i="8"/>
  <c r="CL51" i="8"/>
  <c r="DE51" i="8"/>
  <c r="DC51" i="8"/>
  <c r="DA51" i="8"/>
  <c r="CY51" i="8"/>
  <c r="CW51" i="8"/>
  <c r="CU51" i="8"/>
  <c r="DD51" i="8"/>
  <c r="CV51" i="8"/>
  <c r="DB51" i="8"/>
  <c r="CX51" i="8"/>
  <c r="DQ51" i="8"/>
  <c r="DO51" i="8"/>
  <c r="DM51" i="8"/>
  <c r="DK51" i="8"/>
  <c r="DI51" i="8"/>
  <c r="DG51" i="8"/>
  <c r="DP51" i="8"/>
  <c r="DH51" i="8"/>
  <c r="DN51" i="8"/>
  <c r="DJ51" i="8"/>
  <c r="EA51" i="8"/>
  <c r="DY51" i="8"/>
  <c r="DW51" i="8"/>
  <c r="DU51" i="8"/>
  <c r="DS51" i="8"/>
  <c r="DZ51" i="8"/>
  <c r="DV51" i="8"/>
  <c r="EB51" i="8"/>
  <c r="DX51" i="8"/>
  <c r="DT51" i="8"/>
  <c r="EU51" i="8"/>
  <c r="ES51" i="8"/>
  <c r="EQ51" i="8"/>
  <c r="EO51" i="8"/>
  <c r="EM51" i="8"/>
  <c r="ET51" i="8"/>
  <c r="EP51" i="8"/>
  <c r="EV51" i="8"/>
  <c r="ER51" i="8"/>
  <c r="EN51" i="8"/>
  <c r="AJ54" i="8"/>
  <c r="L54" i="8"/>
  <c r="J54" i="8"/>
  <c r="H54" i="8"/>
  <c r="AK54" i="8"/>
  <c r="I54" i="8"/>
  <c r="AI54" i="8"/>
  <c r="K54" i="8"/>
  <c r="G54" i="8"/>
  <c r="AR54" i="8"/>
  <c r="Z54" i="8"/>
  <c r="X54" i="8"/>
  <c r="V54" i="8"/>
  <c r="AQ54" i="8"/>
  <c r="W54" i="8"/>
  <c r="AS54" i="8"/>
  <c r="Y54" i="8"/>
  <c r="U54" i="8"/>
  <c r="EL54" i="8"/>
  <c r="EJ54" i="8"/>
  <c r="EH54" i="8"/>
  <c r="EF54" i="8"/>
  <c r="ED54" i="8"/>
  <c r="EK54" i="8"/>
  <c r="EG54" i="8"/>
  <c r="EC54" i="8"/>
  <c r="EI54" i="8"/>
  <c r="EE54" i="8"/>
  <c r="AJ55" i="8"/>
  <c r="L55" i="8"/>
  <c r="J55" i="8"/>
  <c r="H55" i="8"/>
  <c r="AI55" i="8"/>
  <c r="K55" i="8"/>
  <c r="G55" i="8"/>
  <c r="AK55" i="8"/>
  <c r="I55" i="8"/>
  <c r="AR55" i="8"/>
  <c r="Z55" i="8"/>
  <c r="X55" i="8"/>
  <c r="V55" i="8"/>
  <c r="AS55" i="8"/>
  <c r="Y55" i="8"/>
  <c r="U55" i="8"/>
  <c r="W55" i="8"/>
  <c r="AQ55" i="8"/>
  <c r="EL55" i="8"/>
  <c r="EJ55" i="8"/>
  <c r="EH55" i="8"/>
  <c r="EF55" i="8"/>
  <c r="ED55" i="8"/>
  <c r="EI55" i="8"/>
  <c r="EE55" i="8"/>
  <c r="EK55" i="8"/>
  <c r="EG55" i="8"/>
  <c r="EC55" i="8"/>
  <c r="H56" i="7"/>
  <c r="G56" i="8" s="1"/>
  <c r="N56" i="7"/>
  <c r="V56" i="7"/>
  <c r="U56" i="8" s="1"/>
  <c r="AB56" i="7"/>
  <c r="AC56" i="8"/>
  <c r="AI56" i="8"/>
  <c r="BO56" i="7"/>
  <c r="BR56" i="8"/>
  <c r="BY56" i="7"/>
  <c r="BX56" i="8" s="1"/>
  <c r="CB56" i="8"/>
  <c r="CF56" i="8"/>
  <c r="CI56" i="7"/>
  <c r="CH56" i="8" s="1"/>
  <c r="CO56" i="7"/>
  <c r="CN56" i="8" s="1"/>
  <c r="DA56" i="7"/>
  <c r="CZ56" i="8" s="1"/>
  <c r="DM56" i="7"/>
  <c r="DL56" i="8" s="1"/>
  <c r="EL56" i="8"/>
  <c r="H59" i="7"/>
  <c r="N59" i="7" s="1"/>
  <c r="V59" i="7"/>
  <c r="AB59" i="7" s="1"/>
  <c r="H60" i="7"/>
  <c r="N60" i="7" s="1"/>
  <c r="V60" i="7"/>
  <c r="AB60" i="7" s="1"/>
  <c r="H61" i="7"/>
  <c r="N61" i="7" s="1"/>
  <c r="V61" i="7"/>
  <c r="AB61" i="7" s="1"/>
  <c r="AB5" i="8"/>
  <c r="AD5" i="8"/>
  <c r="N6" i="8"/>
  <c r="P6" i="8"/>
  <c r="R6" i="8"/>
  <c r="V6" i="8"/>
  <c r="X6" i="8"/>
  <c r="Z6" i="8"/>
  <c r="AB6" i="8"/>
  <c r="AD6" i="8"/>
  <c r="AQ6" i="8"/>
  <c r="DH6" i="8"/>
  <c r="DJ6" i="8"/>
  <c r="DN6" i="8"/>
  <c r="EN6" i="8"/>
  <c r="EP6" i="8"/>
  <c r="ER6" i="8"/>
  <c r="ET6" i="8"/>
  <c r="O7" i="8"/>
  <c r="Q7" i="8"/>
  <c r="S7" i="8"/>
  <c r="U7" i="8"/>
  <c r="W7" i="8"/>
  <c r="Y7" i="8"/>
  <c r="AC7" i="8"/>
  <c r="AE7" i="8"/>
  <c r="AM7" i="8"/>
  <c r="DG7" i="8"/>
  <c r="DI7" i="8"/>
  <c r="DK7" i="8"/>
  <c r="DM7" i="8"/>
  <c r="DO7" i="8"/>
  <c r="EM7" i="8"/>
  <c r="EO7" i="8"/>
  <c r="EQ7" i="8"/>
  <c r="ES7" i="8"/>
  <c r="AB8" i="8"/>
  <c r="AD8" i="8"/>
  <c r="G9" i="8"/>
  <c r="I9" i="8"/>
  <c r="K9" i="8"/>
  <c r="O9" i="8"/>
  <c r="Q9" i="8"/>
  <c r="S9" i="8"/>
  <c r="U9" i="8"/>
  <c r="W9" i="8"/>
  <c r="Y9" i="8"/>
  <c r="AC9" i="8"/>
  <c r="AE9" i="8"/>
  <c r="AI9" i="8"/>
  <c r="AQ9" i="8"/>
  <c r="CI9" i="8"/>
  <c r="CK9" i="8"/>
  <c r="CM9" i="8"/>
  <c r="CO9" i="8"/>
  <c r="CQ9" i="8"/>
  <c r="CU9" i="8"/>
  <c r="CW9" i="8"/>
  <c r="CY9" i="8"/>
  <c r="DA9" i="8"/>
  <c r="DC9" i="8"/>
  <c r="DG9" i="8"/>
  <c r="DI9" i="8"/>
  <c r="DK9" i="8"/>
  <c r="DM9" i="8"/>
  <c r="DO9" i="8"/>
  <c r="DS9" i="8"/>
  <c r="DU9" i="8"/>
  <c r="DW9" i="8"/>
  <c r="DY9" i="8"/>
  <c r="EC9" i="8"/>
  <c r="EE9" i="8"/>
  <c r="EG9" i="8"/>
  <c r="EI9" i="8"/>
  <c r="EM9" i="8"/>
  <c r="EO9" i="8"/>
  <c r="EQ9" i="8"/>
  <c r="ES9" i="8"/>
  <c r="G10" i="8"/>
  <c r="I10" i="8"/>
  <c r="K10" i="8"/>
  <c r="O10" i="8"/>
  <c r="Q10" i="8"/>
  <c r="S10" i="8"/>
  <c r="U10" i="8"/>
  <c r="W10" i="8"/>
  <c r="Y10" i="8"/>
  <c r="AC10" i="8"/>
  <c r="AE10" i="8"/>
  <c r="AI10" i="8"/>
  <c r="AQ10" i="8"/>
  <c r="CI10" i="8"/>
  <c r="CK10" i="8"/>
  <c r="CM10" i="8"/>
  <c r="CO10" i="8"/>
  <c r="CQ10" i="8"/>
  <c r="CU10" i="8"/>
  <c r="CW10" i="8"/>
  <c r="CY10" i="8"/>
  <c r="DA10" i="8"/>
  <c r="DC10" i="8"/>
  <c r="DG10" i="8"/>
  <c r="DI10" i="8"/>
  <c r="DK10" i="8"/>
  <c r="DM10" i="8"/>
  <c r="DO10" i="8"/>
  <c r="DS10" i="8"/>
  <c r="DU10" i="8"/>
  <c r="DW10" i="8"/>
  <c r="DY10" i="8"/>
  <c r="EC10" i="8"/>
  <c r="EE10" i="8"/>
  <c r="EG10" i="8"/>
  <c r="EI10" i="8"/>
  <c r="EM10" i="8"/>
  <c r="EO10" i="8"/>
  <c r="EQ10" i="8"/>
  <c r="ES10" i="8"/>
  <c r="G11" i="8"/>
  <c r="I11" i="8"/>
  <c r="K11" i="8"/>
  <c r="O11" i="8"/>
  <c r="Q11" i="8"/>
  <c r="S11" i="8"/>
  <c r="AI11" i="8"/>
  <c r="CJ11" i="8"/>
  <c r="CL11" i="8"/>
  <c r="CP11" i="8"/>
  <c r="CV11" i="8"/>
  <c r="CX11" i="8"/>
  <c r="DB11" i="8"/>
  <c r="DH11" i="8"/>
  <c r="DJ11" i="8"/>
  <c r="DN11" i="8"/>
  <c r="DT11" i="8"/>
  <c r="DV11" i="8"/>
  <c r="DX11" i="8"/>
  <c r="DZ11" i="8"/>
  <c r="ED11" i="8"/>
  <c r="EF11" i="8"/>
  <c r="EH11" i="8"/>
  <c r="EJ11" i="8"/>
  <c r="EN11" i="8"/>
  <c r="EP11" i="8"/>
  <c r="ER11" i="8"/>
  <c r="ET11" i="8"/>
  <c r="H12" i="8"/>
  <c r="J12" i="8"/>
  <c r="L12" i="8"/>
  <c r="N12" i="8"/>
  <c r="P12" i="8"/>
  <c r="R12" i="8"/>
  <c r="V12" i="8"/>
  <c r="X12" i="8"/>
  <c r="Z12" i="8"/>
  <c r="AB12" i="8"/>
  <c r="AD12" i="8"/>
  <c r="AM12" i="8"/>
  <c r="CJ12" i="8"/>
  <c r="CL12" i="8"/>
  <c r="CP12" i="8"/>
  <c r="CV12" i="8"/>
  <c r="CX12" i="8"/>
  <c r="DB12" i="8"/>
  <c r="DH12" i="8"/>
  <c r="DJ12" i="8"/>
  <c r="DN12" i="8"/>
  <c r="DT12" i="8"/>
  <c r="DV12" i="8"/>
  <c r="DX12" i="8"/>
  <c r="DZ12" i="8"/>
  <c r="ED12" i="8"/>
  <c r="EF12" i="8"/>
  <c r="EH12" i="8"/>
  <c r="EJ12" i="8"/>
  <c r="EN12" i="8"/>
  <c r="EP12" i="8"/>
  <c r="ER12" i="8"/>
  <c r="ET12" i="8"/>
  <c r="H13" i="8"/>
  <c r="J13" i="8"/>
  <c r="L13" i="8"/>
  <c r="N13" i="8"/>
  <c r="P13" i="8"/>
  <c r="R13" i="8"/>
  <c r="V13" i="8"/>
  <c r="X13" i="8"/>
  <c r="Z13" i="8"/>
  <c r="AB13" i="8"/>
  <c r="AD13" i="8"/>
  <c r="AM13" i="8"/>
  <c r="CJ13" i="8"/>
  <c r="CL13" i="8"/>
  <c r="CP13" i="8"/>
  <c r="CV13" i="8"/>
  <c r="CX13" i="8"/>
  <c r="DB13" i="8"/>
  <c r="DH13" i="8"/>
  <c r="DJ13" i="8"/>
  <c r="DN13" i="8"/>
  <c r="DT13" i="8"/>
  <c r="DV13" i="8"/>
  <c r="DX13" i="8"/>
  <c r="DZ13" i="8"/>
  <c r="ED13" i="8"/>
  <c r="EF13" i="8"/>
  <c r="EH13" i="8"/>
  <c r="EJ13" i="8"/>
  <c r="EN13" i="8"/>
  <c r="EP13" i="8"/>
  <c r="ER13" i="8"/>
  <c r="ET13" i="8"/>
  <c r="H14" i="8"/>
  <c r="J14" i="8"/>
  <c r="L14" i="8"/>
  <c r="N14" i="8"/>
  <c r="P14" i="8"/>
  <c r="R14" i="8"/>
  <c r="V14" i="8"/>
  <c r="X14" i="8"/>
  <c r="Z14" i="8"/>
  <c r="AB14" i="8"/>
  <c r="AD14" i="8"/>
  <c r="AM14" i="8"/>
  <c r="CJ14" i="8"/>
  <c r="CL14" i="8"/>
  <c r="CP14" i="8"/>
  <c r="CV14" i="8"/>
  <c r="CX14" i="8"/>
  <c r="DB14" i="8"/>
  <c r="DH14" i="8"/>
  <c r="DJ14" i="8"/>
  <c r="DN14" i="8"/>
  <c r="DT14" i="8"/>
  <c r="DV14" i="8"/>
  <c r="DX14" i="8"/>
  <c r="DZ14" i="8"/>
  <c r="ED14" i="8"/>
  <c r="EF14" i="8"/>
  <c r="EH14" i="8"/>
  <c r="EJ14" i="8"/>
  <c r="EN14" i="8"/>
  <c r="EP14" i="8"/>
  <c r="ER14" i="8"/>
  <c r="ET14" i="8"/>
  <c r="H15" i="8"/>
  <c r="J15" i="8"/>
  <c r="L15" i="8"/>
  <c r="N15" i="8"/>
  <c r="P15" i="8"/>
  <c r="R15" i="8"/>
  <c r="V15" i="8"/>
  <c r="X15" i="8"/>
  <c r="Z15" i="8"/>
  <c r="AB15" i="8"/>
  <c r="AD15" i="8"/>
  <c r="AM15" i="8"/>
  <c r="CJ15" i="8"/>
  <c r="CL15" i="8"/>
  <c r="CP15" i="8"/>
  <c r="CV15" i="8"/>
  <c r="CX15" i="8"/>
  <c r="DB15" i="8"/>
  <c r="DH15" i="8"/>
  <c r="DJ15" i="8"/>
  <c r="DN15" i="8"/>
  <c r="DT15" i="8"/>
  <c r="DV15" i="8"/>
  <c r="DX15" i="8"/>
  <c r="DZ15" i="8"/>
  <c r="ED15" i="8"/>
  <c r="EF15" i="8"/>
  <c r="EH15" i="8"/>
  <c r="EJ15" i="8"/>
  <c r="EN15" i="8"/>
  <c r="EP15" i="8"/>
  <c r="ER15" i="8"/>
  <c r="ET15" i="8"/>
  <c r="H16" i="8"/>
  <c r="J16" i="8"/>
  <c r="L16" i="8"/>
  <c r="N16" i="8"/>
  <c r="P16" i="8"/>
  <c r="R16" i="8"/>
  <c r="V16" i="8"/>
  <c r="X16" i="8"/>
  <c r="Z16" i="8"/>
  <c r="AB16" i="8"/>
  <c r="AD16" i="8"/>
  <c r="AM16" i="8"/>
  <c r="CJ16" i="8"/>
  <c r="CL16" i="8"/>
  <c r="CP16" i="8"/>
  <c r="CV16" i="8"/>
  <c r="CX16" i="8"/>
  <c r="DB16" i="8"/>
  <c r="DH16" i="8"/>
  <c r="DJ16" i="8"/>
  <c r="DN16" i="8"/>
  <c r="DT16" i="8"/>
  <c r="DV16" i="8"/>
  <c r="DX16" i="8"/>
  <c r="DZ16" i="8"/>
  <c r="ED16" i="8"/>
  <c r="EF16" i="8"/>
  <c r="EH16" i="8"/>
  <c r="EJ16" i="8"/>
  <c r="EN16" i="8"/>
  <c r="EP16" i="8"/>
  <c r="ER16" i="8"/>
  <c r="ET16" i="8"/>
  <c r="H17" i="8"/>
  <c r="J17" i="8"/>
  <c r="L17" i="8"/>
  <c r="CI17" i="8"/>
  <c r="CK17" i="8"/>
  <c r="CM17" i="8"/>
  <c r="CO17" i="8"/>
  <c r="CQ17" i="8"/>
  <c r="CU17" i="8"/>
  <c r="CW17" i="8"/>
  <c r="CY17" i="8"/>
  <c r="DA17" i="8"/>
  <c r="DC17" i="8"/>
  <c r="DG17" i="8"/>
  <c r="DI17" i="8"/>
  <c r="DK17" i="8"/>
  <c r="DM17" i="8"/>
  <c r="DO17" i="8"/>
  <c r="DS17" i="8"/>
  <c r="DU17" i="8"/>
  <c r="DW17" i="8"/>
  <c r="DY17" i="8"/>
  <c r="EC17" i="8"/>
  <c r="EE17" i="8"/>
  <c r="EG17" i="8"/>
  <c r="EI17" i="8"/>
  <c r="EM17" i="8"/>
  <c r="EO17" i="8"/>
  <c r="EQ17" i="8"/>
  <c r="ES17" i="8"/>
  <c r="H19" i="8"/>
  <c r="J19" i="8"/>
  <c r="L19" i="8"/>
  <c r="N19" i="8"/>
  <c r="P19" i="8"/>
  <c r="R19" i="8"/>
  <c r="V19" i="8"/>
  <c r="X19" i="8"/>
  <c r="Z19" i="8"/>
  <c r="AB19" i="8"/>
  <c r="AD19" i="8"/>
  <c r="AM19" i="8"/>
  <c r="CJ19" i="8"/>
  <c r="CL19" i="8"/>
  <c r="CP19" i="8"/>
  <c r="CV19" i="8"/>
  <c r="CX19" i="8"/>
  <c r="DB19" i="8"/>
  <c r="DH19" i="8"/>
  <c r="DJ19" i="8"/>
  <c r="DN19" i="8"/>
  <c r="DT19" i="8"/>
  <c r="DV19" i="8"/>
  <c r="DX19" i="8"/>
  <c r="DZ19" i="8"/>
  <c r="ED19" i="8"/>
  <c r="EF19" i="8"/>
  <c r="EH19" i="8"/>
  <c r="EJ19" i="8"/>
  <c r="EN19" i="8"/>
  <c r="EP19" i="8"/>
  <c r="ER19" i="8"/>
  <c r="ET19" i="8"/>
  <c r="H20" i="8"/>
  <c r="J20" i="8"/>
  <c r="L20" i="8"/>
  <c r="N20" i="8"/>
  <c r="P20" i="8"/>
  <c r="R20" i="8"/>
  <c r="V20" i="8"/>
  <c r="X20" i="8"/>
  <c r="Z20" i="8"/>
  <c r="AB20" i="8"/>
  <c r="AD20" i="8"/>
  <c r="AM20" i="8"/>
  <c r="CJ20" i="8"/>
  <c r="CL20" i="8"/>
  <c r="CP20" i="8"/>
  <c r="CV20" i="8"/>
  <c r="CX20" i="8"/>
  <c r="DB20" i="8"/>
  <c r="DH20" i="8"/>
  <c r="DJ20" i="8"/>
  <c r="DN20" i="8"/>
  <c r="DT20" i="8"/>
  <c r="DV20" i="8"/>
  <c r="DX20" i="8"/>
  <c r="DZ20" i="8"/>
  <c r="ED20" i="8"/>
  <c r="EF20" i="8"/>
  <c r="EH20" i="8"/>
  <c r="EJ20" i="8"/>
  <c r="EN20" i="8"/>
  <c r="EP20" i="8"/>
  <c r="ER20" i="8"/>
  <c r="ET20" i="8"/>
  <c r="H21" i="8"/>
  <c r="J21" i="8"/>
  <c r="L21" i="8"/>
  <c r="N21" i="8"/>
  <c r="P21" i="8"/>
  <c r="R21" i="8"/>
  <c r="V21" i="8"/>
  <c r="X21" i="8"/>
  <c r="Z21" i="8"/>
  <c r="AB21" i="8"/>
  <c r="AD21" i="8"/>
  <c r="AM21" i="8"/>
  <c r="CJ21" i="8"/>
  <c r="CL21" i="8"/>
  <c r="CP21" i="8"/>
  <c r="CV21" i="8"/>
  <c r="CX21" i="8"/>
  <c r="DB21" i="8"/>
  <c r="DH21" i="8"/>
  <c r="DJ21" i="8"/>
  <c r="DS59" i="7" l="1"/>
  <c r="DN62" i="7"/>
  <c r="DV56" i="8"/>
  <c r="DD56" i="8"/>
  <c r="CV56" i="8"/>
  <c r="AM56" i="8"/>
  <c r="AG56" i="8"/>
  <c r="ED56" i="8"/>
  <c r="EP56" i="8"/>
  <c r="EH56" i="8"/>
  <c r="EK56" i="8"/>
  <c r="DZ56" i="8"/>
  <c r="DN56" i="8"/>
  <c r="DJ56" i="8"/>
  <c r="CP56" i="8"/>
  <c r="CL56" i="8"/>
  <c r="EJ56" i="8"/>
  <c r="EF56" i="8"/>
  <c r="EB56" i="8"/>
  <c r="DX56" i="8"/>
  <c r="DT56" i="8"/>
  <c r="DB56" i="8"/>
  <c r="CX56" i="8"/>
  <c r="AQ56" i="8"/>
  <c r="AE56" i="8"/>
  <c r="Q56" i="8"/>
  <c r="EI56" i="8"/>
  <c r="EE56" i="8"/>
  <c r="ET56" i="8"/>
  <c r="EV56" i="8"/>
  <c r="ER56" i="8"/>
  <c r="EN56" i="8"/>
  <c r="DP56" i="8"/>
  <c r="DH56" i="8"/>
  <c r="CR56" i="8"/>
  <c r="CJ56" i="8"/>
  <c r="AS56" i="8"/>
  <c r="AO56" i="8"/>
  <c r="AK56" i="8"/>
  <c r="Y56" i="8"/>
  <c r="S56" i="8"/>
  <c r="O56" i="8"/>
  <c r="K56" i="8"/>
  <c r="AN56" i="8"/>
  <c r="R56" i="8"/>
  <c r="EU56" i="8"/>
  <c r="EA56" i="8"/>
  <c r="DQ56" i="8"/>
  <c r="DE56" i="8"/>
  <c r="CS56" i="8"/>
  <c r="AF56" i="8"/>
  <c r="I56" i="8"/>
  <c r="ES56" i="8"/>
  <c r="EO56" i="8"/>
  <c r="EC56" i="8"/>
  <c r="DY56" i="8"/>
  <c r="DU56" i="8"/>
  <c r="DO56" i="8"/>
  <c r="DK56" i="8"/>
  <c r="DC56" i="8"/>
  <c r="CY56" i="8"/>
  <c r="CQ56" i="8"/>
  <c r="CM56" i="8"/>
  <c r="AD56" i="8"/>
  <c r="Z56" i="8"/>
  <c r="V56" i="8"/>
  <c r="J56" i="8"/>
  <c r="W56" i="8"/>
  <c r="EM56" i="8"/>
  <c r="DS56" i="8"/>
  <c r="DM56" i="8"/>
  <c r="DS56" i="7"/>
  <c r="DR56" i="8" s="1"/>
  <c r="DI56" i="8"/>
  <c r="DA56" i="8"/>
  <c r="DG56" i="7"/>
  <c r="DF56" i="8" s="1"/>
  <c r="CW56" i="8"/>
  <c r="CO56" i="8"/>
  <c r="CU56" i="7"/>
  <c r="CT56" i="8" s="1"/>
  <c r="CK56" i="8"/>
  <c r="AR56" i="8"/>
  <c r="AJ56" i="8"/>
  <c r="X56" i="8"/>
  <c r="P56" i="8"/>
  <c r="L56" i="8"/>
  <c r="H56" i="8"/>
  <c r="H5" i="2" l="1"/>
  <c r="H6" i="2"/>
  <c r="H7" i="2"/>
  <c r="H8" i="2"/>
  <c r="H9" i="2"/>
  <c r="H10" i="2"/>
  <c r="H11" i="2"/>
  <c r="H13" i="2"/>
  <c r="H14" i="2"/>
  <c r="H15" i="2"/>
  <c r="H16" i="2"/>
  <c r="H18" i="2"/>
  <c r="H19" i="2"/>
  <c r="H20" i="2"/>
  <c r="H21" i="2"/>
  <c r="H22" i="2"/>
  <c r="H23" i="2"/>
  <c r="H24" i="2"/>
  <c r="H25" i="2"/>
  <c r="H27" i="2"/>
  <c r="H29" i="2"/>
  <c r="H30" i="2"/>
  <c r="H31" i="2"/>
  <c r="H32" i="2"/>
  <c r="H33" i="2"/>
  <c r="H34" i="2"/>
  <c r="H36" i="2"/>
  <c r="H38" i="2"/>
  <c r="H39" i="2"/>
  <c r="H44" i="2"/>
  <c r="H50" i="2"/>
  <c r="H51" i="2"/>
  <c r="H52" i="2"/>
  <c r="H53" i="2"/>
  <c r="I55" i="2"/>
  <c r="J55" i="2"/>
  <c r="K55" i="2"/>
  <c r="L55" i="2"/>
  <c r="M55" i="2"/>
  <c r="I58" i="2"/>
  <c r="J58" i="2"/>
  <c r="K58" i="2"/>
  <c r="L58" i="2"/>
  <c r="M58" i="2"/>
  <c r="I59" i="2"/>
  <c r="J59" i="2"/>
  <c r="K59" i="2"/>
  <c r="L59" i="2"/>
  <c r="M59" i="2"/>
  <c r="I60" i="2"/>
  <c r="J60" i="2"/>
  <c r="K60" i="2"/>
  <c r="L60" i="2"/>
  <c r="M60" i="2"/>
  <c r="H60" i="2" l="1"/>
  <c r="H58" i="2"/>
  <c r="N58" i="2" s="1"/>
  <c r="N60" i="2"/>
  <c r="H59" i="2"/>
  <c r="N59" i="2" s="1"/>
  <c r="O60" i="2"/>
  <c r="O58" i="2"/>
  <c r="H55" i="2"/>
  <c r="O59" i="2"/>
  <c r="N55" i="2"/>
  <c r="DL54" i="4" l="1"/>
  <c r="CZ54" i="4"/>
  <c r="CN54" i="4"/>
  <c r="CA54" i="4"/>
  <c r="BZ54" i="4"/>
  <c r="BY54" i="4"/>
  <c r="BX54" i="4"/>
  <c r="BV54" i="4"/>
  <c r="BU54" i="4"/>
  <c r="BT54" i="4"/>
  <c r="BS54" i="4"/>
  <c r="BR54" i="4"/>
  <c r="BM54" i="4"/>
  <c r="BG54" i="4"/>
  <c r="BF54" i="4"/>
  <c r="BE54" i="4"/>
  <c r="BD54" i="4"/>
  <c r="BB54" i="4"/>
  <c r="BA54" i="4"/>
  <c r="AZ54" i="4"/>
  <c r="AY54" i="4"/>
  <c r="AX54" i="4"/>
  <c r="AW54" i="4"/>
  <c r="AV54" i="4"/>
  <c r="AU54" i="4"/>
  <c r="AP54" i="4"/>
  <c r="AO54" i="4"/>
  <c r="X54" i="4"/>
  <c r="P54" i="4"/>
  <c r="H54" i="4"/>
  <c r="DL53" i="4"/>
  <c r="CZ53" i="4"/>
  <c r="CN53" i="4"/>
  <c r="CA53" i="4"/>
  <c r="BZ53" i="4"/>
  <c r="BY53" i="4"/>
  <c r="BX53" i="4"/>
  <c r="BV53" i="4"/>
  <c r="BU53" i="4"/>
  <c r="BT53" i="4"/>
  <c r="BS53" i="4"/>
  <c r="BQ53" i="4"/>
  <c r="BP53" i="4"/>
  <c r="BO53" i="4"/>
  <c r="BN53" i="4"/>
  <c r="BL53" i="4"/>
  <c r="BK53" i="4"/>
  <c r="BJ53" i="4"/>
  <c r="BI53" i="4"/>
  <c r="BG53" i="4"/>
  <c r="BF53" i="4"/>
  <c r="BE53" i="4"/>
  <c r="BD53" i="4"/>
  <c r="BB53" i="4"/>
  <c r="BA53" i="4"/>
  <c r="AZ53" i="4"/>
  <c r="AY53" i="4"/>
  <c r="AX53" i="4"/>
  <c r="AW53" i="4"/>
  <c r="AV53" i="4"/>
  <c r="AU53" i="4"/>
  <c r="AT53" i="4"/>
  <c r="AS53" i="4"/>
  <c r="AR53" i="4"/>
  <c r="AQ53" i="4"/>
  <c r="AP53" i="4"/>
  <c r="AO53" i="4"/>
  <c r="AE53" i="4"/>
  <c r="AD53" i="4"/>
  <c r="W53" i="4"/>
  <c r="V53" i="4"/>
  <c r="O53" i="4"/>
  <c r="N53" i="4"/>
  <c r="DL52" i="4"/>
  <c r="CZ52" i="4"/>
  <c r="CN52" i="4"/>
  <c r="CA52" i="4"/>
  <c r="BZ52" i="4"/>
  <c r="BY52" i="4"/>
  <c r="BX52" i="4"/>
  <c r="BV52" i="4"/>
  <c r="BU52" i="4"/>
  <c r="BT52" i="4"/>
  <c r="BS52" i="4"/>
  <c r="BQ52" i="4"/>
  <c r="BP52" i="4"/>
  <c r="BO52" i="4"/>
  <c r="BN52" i="4"/>
  <c r="BL52" i="4"/>
  <c r="BK52" i="4"/>
  <c r="BJ52" i="4"/>
  <c r="BI52" i="4"/>
  <c r="BG52" i="4"/>
  <c r="BF52" i="4"/>
  <c r="BE52" i="4"/>
  <c r="BD52" i="4"/>
  <c r="BB52" i="4"/>
  <c r="BA52" i="4"/>
  <c r="AZ52" i="4"/>
  <c r="AY52" i="4"/>
  <c r="AX52" i="4"/>
  <c r="AW52" i="4"/>
  <c r="AV52" i="4"/>
  <c r="AU52" i="4"/>
  <c r="AT52" i="4"/>
  <c r="AS52" i="4"/>
  <c r="AR52" i="4"/>
  <c r="AQ52" i="4"/>
  <c r="AP52" i="4"/>
  <c r="AO52" i="4"/>
  <c r="AE52" i="4"/>
  <c r="AD52" i="4"/>
  <c r="W52" i="4"/>
  <c r="V52" i="4"/>
  <c r="O52" i="4"/>
  <c r="N52" i="4"/>
  <c r="DL51" i="4"/>
  <c r="CZ51" i="4"/>
  <c r="CN51" i="4"/>
  <c r="CA51" i="4"/>
  <c r="BZ51" i="4"/>
  <c r="BY51" i="4"/>
  <c r="BX51" i="4"/>
  <c r="BV51" i="4"/>
  <c r="BU51" i="4"/>
  <c r="BT51" i="4"/>
  <c r="BS51" i="4"/>
  <c r="BQ51" i="4"/>
  <c r="BP51" i="4"/>
  <c r="BO51" i="4"/>
  <c r="BN51" i="4"/>
  <c r="BL51" i="4"/>
  <c r="BK51" i="4"/>
  <c r="BJ51" i="4"/>
  <c r="BI51" i="4"/>
  <c r="BG51" i="4"/>
  <c r="BF51" i="4"/>
  <c r="BE51" i="4"/>
  <c r="BD51" i="4"/>
  <c r="BB51" i="4"/>
  <c r="BA51" i="4"/>
  <c r="AZ51" i="4"/>
  <c r="AY51" i="4"/>
  <c r="AX51" i="4"/>
  <c r="AW51" i="4"/>
  <c r="AV51" i="4"/>
  <c r="AU51" i="4"/>
  <c r="AT51" i="4"/>
  <c r="AS51" i="4"/>
  <c r="AR51" i="4"/>
  <c r="AQ51" i="4"/>
  <c r="AP51" i="4"/>
  <c r="AO51" i="4"/>
  <c r="AE51" i="4"/>
  <c r="AD51" i="4"/>
  <c r="W51" i="4"/>
  <c r="V51" i="4"/>
  <c r="O51" i="4"/>
  <c r="N51" i="4"/>
  <c r="DL50" i="4"/>
  <c r="CZ50" i="4"/>
  <c r="CN50" i="4"/>
  <c r="CA50" i="4"/>
  <c r="BZ50" i="4"/>
  <c r="BY50" i="4"/>
  <c r="BX50" i="4"/>
  <c r="BV50" i="4"/>
  <c r="BU50" i="4"/>
  <c r="BT50" i="4"/>
  <c r="BS50" i="4"/>
  <c r="BQ50" i="4"/>
  <c r="BP50" i="4"/>
  <c r="BO50" i="4"/>
  <c r="BN50" i="4"/>
  <c r="BL50" i="4"/>
  <c r="BK50" i="4"/>
  <c r="BJ50" i="4"/>
  <c r="BI50" i="4"/>
  <c r="BG50" i="4"/>
  <c r="BF50" i="4"/>
  <c r="BE50" i="4"/>
  <c r="BD50" i="4"/>
  <c r="BB50" i="4"/>
  <c r="BA50" i="4"/>
  <c r="AZ50" i="4"/>
  <c r="AY50" i="4"/>
  <c r="AX50" i="4"/>
  <c r="AW50" i="4"/>
  <c r="AV50" i="4"/>
  <c r="AU50" i="4"/>
  <c r="AT50" i="4"/>
  <c r="AS50" i="4"/>
  <c r="AR50" i="4"/>
  <c r="AQ50" i="4"/>
  <c r="AP50" i="4"/>
  <c r="AO50" i="4"/>
  <c r="AE50" i="4"/>
  <c r="AD50" i="4"/>
  <c r="W50" i="4"/>
  <c r="V50" i="4"/>
  <c r="O50" i="4"/>
  <c r="N50" i="4"/>
  <c r="DL49" i="4"/>
  <c r="CZ49" i="4"/>
  <c r="CN49" i="4"/>
  <c r="CA49" i="4"/>
  <c r="BZ49" i="4"/>
  <c r="BY49" i="4"/>
  <c r="BX49" i="4"/>
  <c r="BV49" i="4"/>
  <c r="BU49" i="4"/>
  <c r="BT49" i="4"/>
  <c r="BS49" i="4"/>
  <c r="BQ49" i="4"/>
  <c r="BP49" i="4"/>
  <c r="BO49" i="4"/>
  <c r="BN49" i="4"/>
  <c r="BL49" i="4"/>
  <c r="BK49" i="4"/>
  <c r="BJ49" i="4"/>
  <c r="BI49" i="4"/>
  <c r="BG49" i="4"/>
  <c r="BF49" i="4"/>
  <c r="BE49" i="4"/>
  <c r="BD49" i="4"/>
  <c r="BB49" i="4"/>
  <c r="BA49" i="4"/>
  <c r="AZ49" i="4"/>
  <c r="AY49" i="4"/>
  <c r="AX49" i="4"/>
  <c r="AW49" i="4"/>
  <c r="AV49" i="4"/>
  <c r="AU49" i="4"/>
  <c r="AP49" i="4"/>
  <c r="AO49" i="4"/>
  <c r="X49" i="4"/>
  <c r="P49" i="4"/>
  <c r="H49" i="4"/>
  <c r="DL48" i="4"/>
  <c r="CZ48" i="4"/>
  <c r="CN48" i="4"/>
  <c r="BQ48" i="4"/>
  <c r="BP48" i="4"/>
  <c r="BO48" i="4"/>
  <c r="BN48" i="4"/>
  <c r="BL48" i="4"/>
  <c r="BK48" i="4"/>
  <c r="BJ48" i="4"/>
  <c r="BI48" i="4"/>
  <c r="BG48" i="4"/>
  <c r="BF48" i="4"/>
  <c r="BE48" i="4"/>
  <c r="BD48" i="4"/>
  <c r="BB48" i="4"/>
  <c r="BA48" i="4"/>
  <c r="AZ48" i="4"/>
  <c r="AY48" i="4"/>
  <c r="AX48" i="4"/>
  <c r="AW48" i="4"/>
  <c r="AV48" i="4"/>
  <c r="AU48" i="4"/>
  <c r="AR48" i="4"/>
  <c r="AQ48" i="4"/>
  <c r="AP48" i="4"/>
  <c r="AO48" i="4"/>
  <c r="X48" i="4"/>
  <c r="P48" i="4"/>
  <c r="H48" i="4"/>
  <c r="DL47" i="4"/>
  <c r="CZ47" i="4"/>
  <c r="CN47" i="4"/>
  <c r="BR47" i="4"/>
  <c r="BM47" i="4"/>
  <c r="BG47" i="4"/>
  <c r="BF47" i="4"/>
  <c r="BE47" i="4"/>
  <c r="BD47" i="4"/>
  <c r="BB47" i="4"/>
  <c r="BA47" i="4"/>
  <c r="AZ47" i="4"/>
  <c r="AY47" i="4"/>
  <c r="AX47" i="4"/>
  <c r="AW47" i="4"/>
  <c r="AV47" i="4"/>
  <c r="AU47" i="4"/>
  <c r="AP47" i="4"/>
  <c r="AO47" i="4"/>
  <c r="X47" i="4"/>
  <c r="P47" i="4"/>
  <c r="H47" i="4"/>
  <c r="DL46" i="4"/>
  <c r="CZ46" i="4"/>
  <c r="CN46" i="4"/>
  <c r="BQ46" i="4"/>
  <c r="BP46" i="4"/>
  <c r="BO46" i="4"/>
  <c r="BN46" i="4"/>
  <c r="BL46" i="4"/>
  <c r="BK46" i="4"/>
  <c r="BJ46" i="4"/>
  <c r="BI46" i="4"/>
  <c r="BG46" i="4"/>
  <c r="BF46" i="4"/>
  <c r="BE46" i="4"/>
  <c r="BD46" i="4"/>
  <c r="BB46" i="4"/>
  <c r="BA46" i="4"/>
  <c r="AZ46" i="4"/>
  <c r="AY46" i="4"/>
  <c r="AX46" i="4"/>
  <c r="AW46" i="4"/>
  <c r="AV46" i="4"/>
  <c r="AU46" i="4"/>
  <c r="AP46" i="4"/>
  <c r="AO46" i="4"/>
  <c r="X46" i="4"/>
  <c r="P46" i="4"/>
  <c r="H46" i="4"/>
  <c r="DL45" i="4"/>
  <c r="CZ45" i="4"/>
  <c r="CN45" i="4"/>
  <c r="BQ45" i="4"/>
  <c r="BP45" i="4"/>
  <c r="BO45" i="4"/>
  <c r="BN45" i="4"/>
  <c r="BL45" i="4"/>
  <c r="BK45" i="4"/>
  <c r="BJ45" i="4"/>
  <c r="BI45" i="4"/>
  <c r="BG45" i="4"/>
  <c r="BF45" i="4"/>
  <c r="BE45" i="4"/>
  <c r="BD45" i="4"/>
  <c r="BB45" i="4"/>
  <c r="BA45" i="4"/>
  <c r="AZ45" i="4"/>
  <c r="AY45" i="4"/>
  <c r="AX45" i="4"/>
  <c r="AW45" i="4"/>
  <c r="AV45" i="4"/>
  <c r="AU45" i="4"/>
  <c r="AP45" i="4"/>
  <c r="AO45" i="4"/>
  <c r="X45" i="4"/>
  <c r="P45" i="4"/>
  <c r="H45" i="4"/>
  <c r="DL44" i="4"/>
  <c r="CZ44" i="4"/>
  <c r="CN44" i="4"/>
  <c r="CA44" i="4"/>
  <c r="BZ44" i="4"/>
  <c r="BY44" i="4"/>
  <c r="BX44" i="4"/>
  <c r="BV44" i="4"/>
  <c r="BU44" i="4"/>
  <c r="BT44" i="4"/>
  <c r="BS44" i="4"/>
  <c r="BQ44" i="4"/>
  <c r="BP44" i="4"/>
  <c r="BO44" i="4"/>
  <c r="BN44" i="4"/>
  <c r="BL44" i="4"/>
  <c r="BK44" i="4"/>
  <c r="BJ44" i="4"/>
  <c r="BI44" i="4"/>
  <c r="BG44" i="4"/>
  <c r="BF44" i="4"/>
  <c r="BE44" i="4"/>
  <c r="BD44" i="4"/>
  <c r="BB44" i="4"/>
  <c r="BA44" i="4"/>
  <c r="AZ44" i="4"/>
  <c r="AY44" i="4"/>
  <c r="AX44" i="4"/>
  <c r="AW44" i="4"/>
  <c r="AV44" i="4"/>
  <c r="AU44" i="4"/>
  <c r="AT44" i="4"/>
  <c r="AS44" i="4"/>
  <c r="AR44" i="4"/>
  <c r="AQ44" i="4"/>
  <c r="AP44" i="4"/>
  <c r="AO44" i="4"/>
  <c r="AE44" i="4"/>
  <c r="AD44" i="4"/>
  <c r="W44" i="4"/>
  <c r="V44" i="4"/>
  <c r="O44" i="4"/>
  <c r="N44" i="4"/>
  <c r="DL43" i="4"/>
  <c r="CZ43" i="4"/>
  <c r="CN43" i="4"/>
  <c r="BQ43" i="4"/>
  <c r="BP43" i="4"/>
  <c r="BO43" i="4"/>
  <c r="BN43" i="4"/>
  <c r="BL43" i="4"/>
  <c r="BK43" i="4"/>
  <c r="BJ43" i="4"/>
  <c r="BI43" i="4"/>
  <c r="BG43" i="4"/>
  <c r="BF43" i="4"/>
  <c r="BE43" i="4"/>
  <c r="BD43" i="4"/>
  <c r="BB43" i="4"/>
  <c r="BA43" i="4"/>
  <c r="AZ43" i="4"/>
  <c r="AY43" i="4"/>
  <c r="AX43" i="4"/>
  <c r="AW43" i="4"/>
  <c r="AV43" i="4"/>
  <c r="AU43" i="4"/>
  <c r="AP43" i="4"/>
  <c r="AO43" i="4"/>
  <c r="X43" i="4"/>
  <c r="P43" i="4"/>
  <c r="H43" i="4"/>
  <c r="DL42" i="4"/>
  <c r="CZ42" i="4"/>
  <c r="CN42" i="4"/>
  <c r="BQ42" i="4"/>
  <c r="BP42" i="4"/>
  <c r="BO42" i="4"/>
  <c r="BN42" i="4"/>
  <c r="BL42" i="4"/>
  <c r="BK42" i="4"/>
  <c r="BJ42" i="4"/>
  <c r="BI42" i="4"/>
  <c r="BG42" i="4"/>
  <c r="BF42" i="4"/>
  <c r="BE42" i="4"/>
  <c r="BD42" i="4"/>
  <c r="BB42" i="4"/>
  <c r="BA42" i="4"/>
  <c r="AZ42" i="4"/>
  <c r="AY42" i="4"/>
  <c r="AX42" i="4"/>
  <c r="AW42" i="4"/>
  <c r="AV42" i="4"/>
  <c r="AU42" i="4"/>
  <c r="AR42" i="4"/>
  <c r="AQ42" i="4"/>
  <c r="AP42" i="4"/>
  <c r="AO42" i="4"/>
  <c r="X42" i="4"/>
  <c r="P42" i="4"/>
  <c r="H42" i="4"/>
  <c r="DL41" i="4"/>
  <c r="CZ41" i="4"/>
  <c r="CN41" i="4"/>
  <c r="BQ41" i="4"/>
  <c r="BP41" i="4"/>
  <c r="BO41" i="4"/>
  <c r="BN41" i="4"/>
  <c r="BL41" i="4"/>
  <c r="BK41" i="4"/>
  <c r="BJ41" i="4"/>
  <c r="BI41" i="4"/>
  <c r="BG41" i="4"/>
  <c r="BF41" i="4"/>
  <c r="BE41" i="4"/>
  <c r="BD41" i="4"/>
  <c r="BB41" i="4"/>
  <c r="BA41" i="4"/>
  <c r="AZ41" i="4"/>
  <c r="AY41" i="4"/>
  <c r="AX41" i="4"/>
  <c r="AW41" i="4"/>
  <c r="AV41" i="4"/>
  <c r="AU41" i="4"/>
  <c r="AR41" i="4"/>
  <c r="AQ41" i="4"/>
  <c r="AP41" i="4"/>
  <c r="AO41" i="4"/>
  <c r="X41" i="4"/>
  <c r="P41" i="4"/>
  <c r="H41" i="4"/>
  <c r="DQ40" i="4"/>
  <c r="CU40" i="4"/>
  <c r="CI40" i="4"/>
  <c r="AX40" i="4"/>
  <c r="AW40" i="4"/>
  <c r="AV40" i="4"/>
  <c r="AU40" i="4"/>
  <c r="X40" i="4"/>
  <c r="P40" i="4"/>
  <c r="H40" i="4"/>
  <c r="DQ39" i="4"/>
  <c r="CU39" i="4"/>
  <c r="CI39" i="4"/>
  <c r="CA39" i="4"/>
  <c r="BZ39" i="4"/>
  <c r="BY39" i="4"/>
  <c r="BX39" i="4"/>
  <c r="BV39" i="4"/>
  <c r="BU39" i="4"/>
  <c r="BT39" i="4"/>
  <c r="BS39" i="4"/>
  <c r="BQ39" i="4"/>
  <c r="BP39" i="4"/>
  <c r="BO39" i="4"/>
  <c r="BN39" i="4"/>
  <c r="BL39" i="4"/>
  <c r="BK39" i="4"/>
  <c r="BJ39" i="4"/>
  <c r="BI39" i="4"/>
  <c r="BG39" i="4"/>
  <c r="BF39" i="4"/>
  <c r="BE39" i="4"/>
  <c r="BD39" i="4"/>
  <c r="BB39" i="4"/>
  <c r="BA39" i="4"/>
  <c r="AZ39" i="4"/>
  <c r="AY39" i="4"/>
  <c r="AX39" i="4"/>
  <c r="AW39" i="4"/>
  <c r="AV39" i="4"/>
  <c r="AU39" i="4"/>
  <c r="AE39" i="4"/>
  <c r="AD39" i="4"/>
  <c r="W39" i="4"/>
  <c r="V39" i="4"/>
  <c r="O39" i="4"/>
  <c r="N39" i="4"/>
  <c r="DQ38" i="4"/>
  <c r="DL38" i="4"/>
  <c r="CU38" i="4"/>
  <c r="CI38" i="4"/>
  <c r="CA38" i="4"/>
  <c r="BZ38" i="4"/>
  <c r="BY38" i="4"/>
  <c r="BX38" i="4"/>
  <c r="BV38" i="4"/>
  <c r="BU38" i="4"/>
  <c r="BT38" i="4"/>
  <c r="BS38" i="4"/>
  <c r="BQ38" i="4"/>
  <c r="BP38" i="4"/>
  <c r="BO38" i="4"/>
  <c r="BN38" i="4"/>
  <c r="BL38" i="4"/>
  <c r="BK38" i="4"/>
  <c r="BJ38" i="4"/>
  <c r="BI38" i="4"/>
  <c r="BG38" i="4"/>
  <c r="BF38" i="4"/>
  <c r="BE38" i="4"/>
  <c r="BD38" i="4"/>
  <c r="BB38" i="4"/>
  <c r="BA38" i="4"/>
  <c r="AZ38" i="4"/>
  <c r="AY38" i="4"/>
  <c r="AX38" i="4"/>
  <c r="AW38" i="4"/>
  <c r="AV38" i="4"/>
  <c r="AU38" i="4"/>
  <c r="AT38" i="4"/>
  <c r="AS38" i="4"/>
  <c r="AR38" i="4"/>
  <c r="AQ38" i="4"/>
  <c r="AP38" i="4"/>
  <c r="AO38" i="4"/>
  <c r="AE38" i="4"/>
  <c r="AD38" i="4"/>
  <c r="W38" i="4"/>
  <c r="V38" i="4"/>
  <c r="O38" i="4"/>
  <c r="N38" i="4"/>
  <c r="DL37" i="4"/>
  <c r="CZ37" i="4"/>
  <c r="CN37" i="4"/>
  <c r="CA37" i="4"/>
  <c r="BZ37" i="4"/>
  <c r="BY37" i="4"/>
  <c r="BX37" i="4"/>
  <c r="BV37" i="4"/>
  <c r="BU37" i="4"/>
  <c r="BT37" i="4"/>
  <c r="BS37" i="4"/>
  <c r="BQ37" i="4"/>
  <c r="BP37" i="4"/>
  <c r="BO37" i="4"/>
  <c r="BN37" i="4"/>
  <c r="BL37" i="4"/>
  <c r="BK37" i="4"/>
  <c r="BJ37" i="4"/>
  <c r="BI37" i="4"/>
  <c r="BG37" i="4"/>
  <c r="BF37" i="4"/>
  <c r="BE37" i="4"/>
  <c r="BD37" i="4"/>
  <c r="BB37" i="4"/>
  <c r="BA37" i="4"/>
  <c r="AZ37" i="4"/>
  <c r="AY37" i="4"/>
  <c r="AX37" i="4"/>
  <c r="AW37" i="4"/>
  <c r="AV37" i="4"/>
  <c r="AU37" i="4"/>
  <c r="AT37" i="4"/>
  <c r="AS37" i="4"/>
  <c r="AR37" i="4"/>
  <c r="AQ37" i="4"/>
  <c r="AP37" i="4"/>
  <c r="AO37" i="4"/>
  <c r="X37" i="4"/>
  <c r="P37" i="4"/>
  <c r="H37" i="4"/>
  <c r="DL36" i="4"/>
  <c r="CZ36" i="4"/>
  <c r="CN36" i="4"/>
  <c r="CA36" i="4"/>
  <c r="BZ36" i="4"/>
  <c r="BY36" i="4"/>
  <c r="BX36" i="4"/>
  <c r="BV36" i="4"/>
  <c r="BU36" i="4"/>
  <c r="BT36" i="4"/>
  <c r="BS36" i="4"/>
  <c r="BQ36" i="4"/>
  <c r="BP36" i="4"/>
  <c r="BO36" i="4"/>
  <c r="BN36" i="4"/>
  <c r="BL36" i="4"/>
  <c r="BK36" i="4"/>
  <c r="BJ36" i="4"/>
  <c r="BI36" i="4"/>
  <c r="BG36" i="4"/>
  <c r="BF36" i="4"/>
  <c r="BE36" i="4"/>
  <c r="BD36" i="4"/>
  <c r="BB36" i="4"/>
  <c r="BA36" i="4"/>
  <c r="AZ36" i="4"/>
  <c r="AY36" i="4"/>
  <c r="AX36" i="4"/>
  <c r="AW36" i="4"/>
  <c r="AV36" i="4"/>
  <c r="AU36" i="4"/>
  <c r="AT36" i="4"/>
  <c r="AS36" i="4"/>
  <c r="AR36" i="4"/>
  <c r="AQ36" i="4"/>
  <c r="AP36" i="4"/>
  <c r="AO36" i="4"/>
  <c r="AE36" i="4"/>
  <c r="AD36" i="4"/>
  <c r="W36" i="4"/>
  <c r="V36" i="4"/>
  <c r="O36" i="4"/>
  <c r="N36" i="4"/>
  <c r="DQ35" i="4"/>
  <c r="AX35" i="4"/>
  <c r="AW35" i="4"/>
  <c r="AV35" i="4"/>
  <c r="AU35" i="4"/>
  <c r="X35" i="4"/>
  <c r="P35" i="4"/>
  <c r="H35" i="4"/>
  <c r="DL34" i="4"/>
  <c r="CZ34" i="4"/>
  <c r="CN34" i="4"/>
  <c r="CA34" i="4"/>
  <c r="BZ34" i="4"/>
  <c r="BY34" i="4"/>
  <c r="BX34" i="4"/>
  <c r="BV34" i="4"/>
  <c r="BU34" i="4"/>
  <c r="BT34" i="4"/>
  <c r="BS34" i="4"/>
  <c r="BQ34" i="4"/>
  <c r="BP34" i="4"/>
  <c r="BO34" i="4"/>
  <c r="BN34" i="4"/>
  <c r="BL34" i="4"/>
  <c r="BK34" i="4"/>
  <c r="BJ34" i="4"/>
  <c r="BI34" i="4"/>
  <c r="BG34" i="4"/>
  <c r="BF34" i="4"/>
  <c r="BE34" i="4"/>
  <c r="BD34" i="4"/>
  <c r="BB34" i="4"/>
  <c r="BA34" i="4"/>
  <c r="AZ34" i="4"/>
  <c r="AY34" i="4"/>
  <c r="AX34" i="4"/>
  <c r="AW34" i="4"/>
  <c r="AV34" i="4"/>
  <c r="AU34" i="4"/>
  <c r="AT34" i="4"/>
  <c r="AS34" i="4"/>
  <c r="AR34" i="4"/>
  <c r="AQ34" i="4"/>
  <c r="AP34" i="4"/>
  <c r="AO34" i="4"/>
  <c r="AE34" i="4"/>
  <c r="AD34" i="4"/>
  <c r="W34" i="4"/>
  <c r="V34" i="4"/>
  <c r="O34" i="4"/>
  <c r="N34" i="4"/>
  <c r="DL33" i="4"/>
  <c r="CZ33" i="4"/>
  <c r="CN33" i="4"/>
  <c r="CA33" i="4"/>
  <c r="BZ33" i="4"/>
  <c r="BY33" i="4"/>
  <c r="BX33" i="4"/>
  <c r="BV33" i="4"/>
  <c r="BU33" i="4"/>
  <c r="BT33" i="4"/>
  <c r="BS33" i="4"/>
  <c r="BQ33" i="4"/>
  <c r="BP33" i="4"/>
  <c r="BO33" i="4"/>
  <c r="BN33" i="4"/>
  <c r="BL33" i="4"/>
  <c r="BK33" i="4"/>
  <c r="BJ33" i="4"/>
  <c r="BI33" i="4"/>
  <c r="BG33" i="4"/>
  <c r="BF33" i="4"/>
  <c r="BE33" i="4"/>
  <c r="BD33" i="4"/>
  <c r="BB33" i="4"/>
  <c r="BA33" i="4"/>
  <c r="AZ33" i="4"/>
  <c r="AY33" i="4"/>
  <c r="AX33" i="4"/>
  <c r="AW33" i="4"/>
  <c r="AV33" i="4"/>
  <c r="AU33" i="4"/>
  <c r="AT33" i="4"/>
  <c r="AS33" i="4"/>
  <c r="AR33" i="4"/>
  <c r="AQ33" i="4"/>
  <c r="AP33" i="4"/>
  <c r="AO33" i="4"/>
  <c r="AE33" i="4"/>
  <c r="AD33" i="4"/>
  <c r="W33" i="4"/>
  <c r="V33" i="4"/>
  <c r="O33" i="4"/>
  <c r="N33" i="4"/>
  <c r="DL32" i="4"/>
  <c r="CZ32" i="4"/>
  <c r="CN32" i="4"/>
  <c r="CA32" i="4"/>
  <c r="BZ32" i="4"/>
  <c r="BY32" i="4"/>
  <c r="BX32" i="4"/>
  <c r="BV32" i="4"/>
  <c r="BU32" i="4"/>
  <c r="BT32" i="4"/>
  <c r="BS32" i="4"/>
  <c r="BQ32" i="4"/>
  <c r="BP32" i="4"/>
  <c r="BO32" i="4"/>
  <c r="BN32" i="4"/>
  <c r="BL32" i="4"/>
  <c r="BK32" i="4"/>
  <c r="BJ32" i="4"/>
  <c r="BI32" i="4"/>
  <c r="BG32" i="4"/>
  <c r="BF32" i="4"/>
  <c r="BE32" i="4"/>
  <c r="BD32" i="4"/>
  <c r="BB32" i="4"/>
  <c r="BA32" i="4"/>
  <c r="AZ32" i="4"/>
  <c r="AY32" i="4"/>
  <c r="AX32" i="4"/>
  <c r="AW32" i="4"/>
  <c r="AV32" i="4"/>
  <c r="AU32" i="4"/>
  <c r="AT32" i="4"/>
  <c r="AS32" i="4"/>
  <c r="AR32" i="4"/>
  <c r="AQ32" i="4"/>
  <c r="AP32" i="4"/>
  <c r="AO32" i="4"/>
  <c r="X32" i="4"/>
  <c r="P32" i="4"/>
  <c r="DL31" i="4"/>
  <c r="CZ31" i="4"/>
  <c r="CN31" i="4"/>
  <c r="CA31" i="4"/>
  <c r="BZ31" i="4"/>
  <c r="BY31" i="4"/>
  <c r="BX31" i="4"/>
  <c r="BV31" i="4"/>
  <c r="BU31" i="4"/>
  <c r="BT31" i="4"/>
  <c r="BS31" i="4"/>
  <c r="BQ31" i="4"/>
  <c r="BP31" i="4"/>
  <c r="BO31" i="4"/>
  <c r="BN31" i="4"/>
  <c r="BL31" i="4"/>
  <c r="BK31" i="4"/>
  <c r="BJ31" i="4"/>
  <c r="BI31" i="4"/>
  <c r="BG31" i="4"/>
  <c r="BF31" i="4"/>
  <c r="BE31" i="4"/>
  <c r="BD31" i="4"/>
  <c r="BB31" i="4"/>
  <c r="BA31" i="4"/>
  <c r="AZ31" i="4"/>
  <c r="AY31" i="4"/>
  <c r="AX31" i="4"/>
  <c r="AW31" i="4"/>
  <c r="AV31" i="4"/>
  <c r="AU31" i="4"/>
  <c r="AT31" i="4"/>
  <c r="AS31" i="4"/>
  <c r="AR31" i="4"/>
  <c r="AQ31" i="4"/>
  <c r="AP31" i="4"/>
  <c r="AO31" i="4"/>
  <c r="AE31" i="4"/>
  <c r="AD31" i="4"/>
  <c r="W31" i="4"/>
  <c r="V31" i="4"/>
  <c r="O31" i="4"/>
  <c r="N31" i="4"/>
  <c r="DL30" i="4"/>
  <c r="CZ30" i="4"/>
  <c r="CN30" i="4"/>
  <c r="CA30" i="4"/>
  <c r="BZ30" i="4"/>
  <c r="BY30" i="4"/>
  <c r="BX30" i="4"/>
  <c r="BV30" i="4"/>
  <c r="BU30" i="4"/>
  <c r="BT30" i="4"/>
  <c r="BS30" i="4"/>
  <c r="BQ30" i="4"/>
  <c r="BP30" i="4"/>
  <c r="BO30" i="4"/>
  <c r="BN30" i="4"/>
  <c r="BL30" i="4"/>
  <c r="BK30" i="4"/>
  <c r="BJ30" i="4"/>
  <c r="BI30" i="4"/>
  <c r="BG30" i="4"/>
  <c r="BF30" i="4"/>
  <c r="BE30" i="4"/>
  <c r="BD30" i="4"/>
  <c r="BB30" i="4"/>
  <c r="BA30" i="4"/>
  <c r="AZ30" i="4"/>
  <c r="AY30" i="4"/>
  <c r="AX30" i="4"/>
  <c r="AW30" i="4"/>
  <c r="AV30" i="4"/>
  <c r="AU30" i="4"/>
  <c r="AT30" i="4"/>
  <c r="AS30" i="4"/>
  <c r="AR30" i="4"/>
  <c r="AQ30" i="4"/>
  <c r="AP30" i="4"/>
  <c r="AO30" i="4"/>
  <c r="AE30" i="4"/>
  <c r="AD30" i="4"/>
  <c r="W30" i="4"/>
  <c r="V30" i="4"/>
  <c r="O30" i="4"/>
  <c r="N30" i="4"/>
  <c r="DL29" i="4"/>
  <c r="CZ29" i="4"/>
  <c r="CN29" i="4"/>
  <c r="CA29" i="4"/>
  <c r="BZ29" i="4"/>
  <c r="BY29" i="4"/>
  <c r="BX29" i="4"/>
  <c r="BV29" i="4"/>
  <c r="BU29" i="4"/>
  <c r="BT29" i="4"/>
  <c r="BS29" i="4"/>
  <c r="BQ29" i="4"/>
  <c r="BP29" i="4"/>
  <c r="BO29" i="4"/>
  <c r="BN29" i="4"/>
  <c r="BL29" i="4"/>
  <c r="BK29" i="4"/>
  <c r="BJ29" i="4"/>
  <c r="BI29" i="4"/>
  <c r="BG29" i="4"/>
  <c r="BF29" i="4"/>
  <c r="BE29" i="4"/>
  <c r="BD29" i="4"/>
  <c r="BB29" i="4"/>
  <c r="BA29" i="4"/>
  <c r="AZ29" i="4"/>
  <c r="AY29" i="4"/>
  <c r="AX29" i="4"/>
  <c r="AW29" i="4"/>
  <c r="AV29" i="4"/>
  <c r="AU29" i="4"/>
  <c r="AT29" i="4"/>
  <c r="AS29" i="4"/>
  <c r="AR29" i="4"/>
  <c r="AQ29" i="4"/>
  <c r="AP29" i="4"/>
  <c r="AO29" i="4"/>
  <c r="AE29" i="4"/>
  <c r="AD29" i="4"/>
  <c r="W29" i="4"/>
  <c r="V29" i="4"/>
  <c r="O29" i="4"/>
  <c r="N29" i="4"/>
  <c r="DQ28" i="4"/>
  <c r="CU28" i="4"/>
  <c r="CI28" i="4"/>
  <c r="AX28" i="4"/>
  <c r="AW28" i="4"/>
  <c r="AV28" i="4"/>
  <c r="AU28" i="4"/>
  <c r="X28" i="4"/>
  <c r="P28" i="4"/>
  <c r="H28" i="4"/>
  <c r="DL27" i="4"/>
  <c r="CZ27" i="4"/>
  <c r="CN27" i="4"/>
  <c r="CA27" i="4"/>
  <c r="BZ27" i="4"/>
  <c r="BY27" i="4"/>
  <c r="BX27" i="4"/>
  <c r="BV27" i="4"/>
  <c r="BU27" i="4"/>
  <c r="BT27" i="4"/>
  <c r="BS27" i="4"/>
  <c r="BQ27" i="4"/>
  <c r="BP27" i="4"/>
  <c r="BO27" i="4"/>
  <c r="BN27" i="4"/>
  <c r="BL27" i="4"/>
  <c r="BK27" i="4"/>
  <c r="BJ27" i="4"/>
  <c r="BI27" i="4"/>
  <c r="BG27" i="4"/>
  <c r="BF27" i="4"/>
  <c r="BE27" i="4"/>
  <c r="BD27" i="4"/>
  <c r="BB27" i="4"/>
  <c r="BA27" i="4"/>
  <c r="AZ27" i="4"/>
  <c r="AY27" i="4"/>
  <c r="AX27" i="4"/>
  <c r="AW27" i="4"/>
  <c r="AV27" i="4"/>
  <c r="AU27" i="4"/>
  <c r="AT27" i="4"/>
  <c r="AS27" i="4"/>
  <c r="AR27" i="4"/>
  <c r="AQ27" i="4"/>
  <c r="AP27" i="4"/>
  <c r="AO27" i="4"/>
  <c r="AE27" i="4"/>
  <c r="AD27" i="4"/>
  <c r="W27" i="4"/>
  <c r="V27" i="4"/>
  <c r="O27" i="4"/>
  <c r="N27" i="4"/>
  <c r="DQ26" i="4"/>
  <c r="CU26" i="4"/>
  <c r="CI26" i="4"/>
  <c r="AX26" i="4"/>
  <c r="AW26" i="4"/>
  <c r="AV26" i="4"/>
  <c r="AU26" i="4"/>
  <c r="X26" i="4"/>
  <c r="P26" i="4"/>
  <c r="H26" i="4"/>
  <c r="DL25" i="4"/>
  <c r="CZ25" i="4"/>
  <c r="CN25" i="4"/>
  <c r="CA25" i="4"/>
  <c r="BZ25" i="4"/>
  <c r="BY25" i="4"/>
  <c r="BX25" i="4"/>
  <c r="BV25" i="4"/>
  <c r="BU25" i="4"/>
  <c r="BT25" i="4"/>
  <c r="BS25" i="4"/>
  <c r="BQ25" i="4"/>
  <c r="BP25" i="4"/>
  <c r="BO25" i="4"/>
  <c r="BN25" i="4"/>
  <c r="BL25" i="4"/>
  <c r="BK25" i="4"/>
  <c r="BJ25" i="4"/>
  <c r="BI25" i="4"/>
  <c r="BG25" i="4"/>
  <c r="BF25" i="4"/>
  <c r="BE25" i="4"/>
  <c r="BD25" i="4"/>
  <c r="BB25" i="4"/>
  <c r="BA25" i="4"/>
  <c r="AZ25" i="4"/>
  <c r="AY25" i="4"/>
  <c r="AX25" i="4"/>
  <c r="AW25" i="4"/>
  <c r="AV25" i="4"/>
  <c r="AU25" i="4"/>
  <c r="AT25" i="4"/>
  <c r="AS25" i="4"/>
  <c r="AR25" i="4"/>
  <c r="AQ25" i="4"/>
  <c r="AP25" i="4"/>
  <c r="AO25" i="4"/>
  <c r="AE25" i="4"/>
  <c r="AD25" i="4"/>
  <c r="W25" i="4"/>
  <c r="V25" i="4"/>
  <c r="O25" i="4"/>
  <c r="N25" i="4"/>
  <c r="DL24" i="4"/>
  <c r="CZ24" i="4"/>
  <c r="CN24" i="4"/>
  <c r="CA24" i="4"/>
  <c r="BZ24" i="4"/>
  <c r="BY24" i="4"/>
  <c r="BX24" i="4"/>
  <c r="BV24" i="4"/>
  <c r="BU24" i="4"/>
  <c r="BT24" i="4"/>
  <c r="BS24" i="4"/>
  <c r="BQ24" i="4"/>
  <c r="BP24" i="4"/>
  <c r="BO24" i="4"/>
  <c r="BN24" i="4"/>
  <c r="BL24" i="4"/>
  <c r="BK24" i="4"/>
  <c r="BJ24" i="4"/>
  <c r="BI24" i="4"/>
  <c r="BG24" i="4"/>
  <c r="BF24" i="4"/>
  <c r="BE24" i="4"/>
  <c r="BD24" i="4"/>
  <c r="BB24" i="4"/>
  <c r="BA24" i="4"/>
  <c r="AZ24" i="4"/>
  <c r="AY24" i="4"/>
  <c r="AX24" i="4"/>
  <c r="AW24" i="4"/>
  <c r="AV24" i="4"/>
  <c r="AU24" i="4"/>
  <c r="AT24" i="4"/>
  <c r="AS24" i="4"/>
  <c r="AR24" i="4"/>
  <c r="AQ24" i="4"/>
  <c r="AP24" i="4"/>
  <c r="AO24" i="4"/>
  <c r="AE24" i="4"/>
  <c r="AD24" i="4"/>
  <c r="W24" i="4"/>
  <c r="V24" i="4"/>
  <c r="O24" i="4"/>
  <c r="N24" i="4"/>
  <c r="DL23" i="4"/>
  <c r="CZ23" i="4"/>
  <c r="CN23" i="4"/>
  <c r="CA23" i="4"/>
  <c r="BZ23" i="4"/>
  <c r="BY23" i="4"/>
  <c r="BX23" i="4"/>
  <c r="BV23" i="4"/>
  <c r="BU23" i="4"/>
  <c r="BT23" i="4"/>
  <c r="BS23" i="4"/>
  <c r="BQ23" i="4"/>
  <c r="BP23" i="4"/>
  <c r="BO23" i="4"/>
  <c r="BN23" i="4"/>
  <c r="BL23" i="4"/>
  <c r="BK23" i="4"/>
  <c r="BJ23" i="4"/>
  <c r="BI23" i="4"/>
  <c r="BG23" i="4"/>
  <c r="BF23" i="4"/>
  <c r="BE23" i="4"/>
  <c r="BD23" i="4"/>
  <c r="BB23" i="4"/>
  <c r="BA23" i="4"/>
  <c r="AZ23" i="4"/>
  <c r="AY23" i="4"/>
  <c r="AX23" i="4"/>
  <c r="AW23" i="4"/>
  <c r="AV23" i="4"/>
  <c r="AU23" i="4"/>
  <c r="AT23" i="4"/>
  <c r="AS23" i="4"/>
  <c r="AR23" i="4"/>
  <c r="AQ23" i="4"/>
  <c r="AP23" i="4"/>
  <c r="AO23" i="4"/>
  <c r="AE23" i="4"/>
  <c r="AD23" i="4"/>
  <c r="W23" i="4"/>
  <c r="V23" i="4"/>
  <c r="O23" i="4"/>
  <c r="N23" i="4"/>
  <c r="DL22" i="4"/>
  <c r="CZ22" i="4"/>
  <c r="CN22" i="4"/>
  <c r="CA22" i="4"/>
  <c r="BZ22" i="4"/>
  <c r="BY22" i="4"/>
  <c r="BX22" i="4"/>
  <c r="BV22" i="4"/>
  <c r="BU22" i="4"/>
  <c r="BT22" i="4"/>
  <c r="BS22" i="4"/>
  <c r="BQ22" i="4"/>
  <c r="BP22" i="4"/>
  <c r="BO22" i="4"/>
  <c r="BN22" i="4"/>
  <c r="BL22" i="4"/>
  <c r="BK22" i="4"/>
  <c r="BJ22" i="4"/>
  <c r="BI22" i="4"/>
  <c r="BG22" i="4"/>
  <c r="BF22" i="4"/>
  <c r="BE22" i="4"/>
  <c r="BD22" i="4"/>
  <c r="BB22" i="4"/>
  <c r="BA22" i="4"/>
  <c r="AZ22" i="4"/>
  <c r="AY22" i="4"/>
  <c r="AX22" i="4"/>
  <c r="AW22" i="4"/>
  <c r="AV22" i="4"/>
  <c r="AU22" i="4"/>
  <c r="AT22" i="4"/>
  <c r="AS22" i="4"/>
  <c r="AR22" i="4"/>
  <c r="AQ22" i="4"/>
  <c r="AP22" i="4"/>
  <c r="AO22" i="4"/>
  <c r="AE22" i="4"/>
  <c r="AD22" i="4"/>
  <c r="W22" i="4"/>
  <c r="V22" i="4"/>
  <c r="O22" i="4"/>
  <c r="N22" i="4"/>
  <c r="DL21" i="4"/>
  <c r="CZ21" i="4"/>
  <c r="CN21" i="4"/>
  <c r="CA21" i="4"/>
  <c r="BZ21" i="4"/>
  <c r="BY21" i="4"/>
  <c r="BX21" i="4"/>
  <c r="BV21" i="4"/>
  <c r="BU21" i="4"/>
  <c r="BT21" i="4"/>
  <c r="BS21" i="4"/>
  <c r="BQ21" i="4"/>
  <c r="BP21" i="4"/>
  <c r="BO21" i="4"/>
  <c r="BN21" i="4"/>
  <c r="BL21" i="4"/>
  <c r="BK21" i="4"/>
  <c r="BJ21" i="4"/>
  <c r="BI21" i="4"/>
  <c r="BG21" i="4"/>
  <c r="BF21" i="4"/>
  <c r="BE21" i="4"/>
  <c r="BD21" i="4"/>
  <c r="BB21" i="4"/>
  <c r="BA21" i="4"/>
  <c r="AZ21" i="4"/>
  <c r="AY21" i="4"/>
  <c r="AX21" i="4"/>
  <c r="AW21" i="4"/>
  <c r="AV21" i="4"/>
  <c r="AU21" i="4"/>
  <c r="AT21" i="4"/>
  <c r="AS21" i="4"/>
  <c r="AR21" i="4"/>
  <c r="AQ21" i="4"/>
  <c r="AP21" i="4"/>
  <c r="AO21" i="4"/>
  <c r="AE21" i="4"/>
  <c r="AD21" i="4"/>
  <c r="W21" i="4"/>
  <c r="V21" i="4"/>
  <c r="O21" i="4"/>
  <c r="N21" i="4"/>
  <c r="DL20" i="4"/>
  <c r="CZ20" i="4"/>
  <c r="CN20" i="4"/>
  <c r="CA20" i="4"/>
  <c r="BZ20" i="4"/>
  <c r="BY20" i="4"/>
  <c r="BX20" i="4"/>
  <c r="BV20" i="4"/>
  <c r="BU20" i="4"/>
  <c r="BT20" i="4"/>
  <c r="BS20" i="4"/>
  <c r="BQ20" i="4"/>
  <c r="BP20" i="4"/>
  <c r="BO20" i="4"/>
  <c r="BN20" i="4"/>
  <c r="BL20" i="4"/>
  <c r="BK20" i="4"/>
  <c r="BJ20" i="4"/>
  <c r="BI20" i="4"/>
  <c r="BG20" i="4"/>
  <c r="BF20" i="4"/>
  <c r="BE20" i="4"/>
  <c r="BD20" i="4"/>
  <c r="BB20" i="4"/>
  <c r="BA20" i="4"/>
  <c r="AZ20" i="4"/>
  <c r="AY20" i="4"/>
  <c r="AX20" i="4"/>
  <c r="AW20" i="4"/>
  <c r="AV20" i="4"/>
  <c r="AU20" i="4"/>
  <c r="AT20" i="4"/>
  <c r="AS20" i="4"/>
  <c r="AR20" i="4"/>
  <c r="AQ20" i="4"/>
  <c r="AP20" i="4"/>
  <c r="AO20" i="4"/>
  <c r="AE20" i="4"/>
  <c r="AD20" i="4"/>
  <c r="W20" i="4"/>
  <c r="V20" i="4"/>
  <c r="O20" i="4"/>
  <c r="N20" i="4"/>
  <c r="DL19" i="4"/>
  <c r="CZ19" i="4"/>
  <c r="CN19" i="4"/>
  <c r="CA19" i="4"/>
  <c r="BZ19" i="4"/>
  <c r="BY19" i="4"/>
  <c r="BX19" i="4"/>
  <c r="BV19" i="4"/>
  <c r="BU19" i="4"/>
  <c r="BT19" i="4"/>
  <c r="BS19" i="4"/>
  <c r="BQ19" i="4"/>
  <c r="BP19" i="4"/>
  <c r="BO19" i="4"/>
  <c r="BN19" i="4"/>
  <c r="BL19" i="4"/>
  <c r="BK19" i="4"/>
  <c r="BJ19" i="4"/>
  <c r="BI19" i="4"/>
  <c r="BG19" i="4"/>
  <c r="BF19" i="4"/>
  <c r="BE19" i="4"/>
  <c r="BD19" i="4"/>
  <c r="BB19" i="4"/>
  <c r="BA19" i="4"/>
  <c r="AZ19" i="4"/>
  <c r="AY19" i="4"/>
  <c r="AX19" i="4"/>
  <c r="AW19" i="4"/>
  <c r="AV19" i="4"/>
  <c r="AU19" i="4"/>
  <c r="AT19" i="4"/>
  <c r="AS19" i="4"/>
  <c r="AR19" i="4"/>
  <c r="AQ19" i="4"/>
  <c r="AP19" i="4"/>
  <c r="AO19" i="4"/>
  <c r="AE19" i="4"/>
  <c r="AD19" i="4"/>
  <c r="W19" i="4"/>
  <c r="V19" i="4"/>
  <c r="O19" i="4"/>
  <c r="N19" i="4"/>
  <c r="DL18" i="4"/>
  <c r="CZ18" i="4"/>
  <c r="CN18" i="4"/>
  <c r="CA18" i="4"/>
  <c r="BZ18" i="4"/>
  <c r="BY18" i="4"/>
  <c r="BX18" i="4"/>
  <c r="BV18" i="4"/>
  <c r="BU18" i="4"/>
  <c r="BT18" i="4"/>
  <c r="BS18" i="4"/>
  <c r="BQ18" i="4"/>
  <c r="BP18" i="4"/>
  <c r="BO18" i="4"/>
  <c r="BN18" i="4"/>
  <c r="BL18" i="4"/>
  <c r="BK18" i="4"/>
  <c r="BJ18" i="4"/>
  <c r="BI18" i="4"/>
  <c r="BG18" i="4"/>
  <c r="BF18" i="4"/>
  <c r="BE18" i="4"/>
  <c r="BD18" i="4"/>
  <c r="BB18" i="4"/>
  <c r="BA18" i="4"/>
  <c r="AZ18" i="4"/>
  <c r="AY18" i="4"/>
  <c r="AX18" i="4"/>
  <c r="AW18" i="4"/>
  <c r="AV18" i="4"/>
  <c r="AU18" i="4"/>
  <c r="AT18" i="4"/>
  <c r="AS18" i="4"/>
  <c r="AR18" i="4"/>
  <c r="AQ18" i="4"/>
  <c r="AP18" i="4"/>
  <c r="AO18" i="4"/>
  <c r="AE18" i="4"/>
  <c r="AD18" i="4"/>
  <c r="W18" i="4"/>
  <c r="V18" i="4"/>
  <c r="O18" i="4"/>
  <c r="N18" i="4"/>
  <c r="DQ17" i="4"/>
  <c r="CU17" i="4"/>
  <c r="CN17" i="4"/>
  <c r="AX17" i="4"/>
  <c r="AW17" i="4"/>
  <c r="AV17" i="4"/>
  <c r="AU17" i="4"/>
  <c r="X17" i="4"/>
  <c r="P17" i="4"/>
  <c r="H17" i="4"/>
  <c r="DL16" i="4"/>
  <c r="CZ16" i="4"/>
  <c r="CN16" i="4"/>
  <c r="CA16" i="4"/>
  <c r="BZ16" i="4"/>
  <c r="BY16" i="4"/>
  <c r="BX16" i="4"/>
  <c r="BV16" i="4"/>
  <c r="BU16" i="4"/>
  <c r="BT16" i="4"/>
  <c r="BS16" i="4"/>
  <c r="BQ16" i="4"/>
  <c r="BP16" i="4"/>
  <c r="BO16" i="4"/>
  <c r="BN16" i="4"/>
  <c r="BL16" i="4"/>
  <c r="BK16" i="4"/>
  <c r="BJ16" i="4"/>
  <c r="BI16" i="4"/>
  <c r="BG16" i="4"/>
  <c r="BF16" i="4"/>
  <c r="BE16" i="4"/>
  <c r="BD16" i="4"/>
  <c r="BB16" i="4"/>
  <c r="BA16" i="4"/>
  <c r="AZ16" i="4"/>
  <c r="AY16" i="4"/>
  <c r="AX16" i="4"/>
  <c r="AW16" i="4"/>
  <c r="AV16" i="4"/>
  <c r="AU16" i="4"/>
  <c r="AT16" i="4"/>
  <c r="AS16" i="4"/>
  <c r="AR16" i="4"/>
  <c r="AQ16" i="4"/>
  <c r="AP16" i="4"/>
  <c r="AO16" i="4"/>
  <c r="AE16" i="4"/>
  <c r="AD16" i="4"/>
  <c r="W16" i="4"/>
  <c r="V16" i="4"/>
  <c r="O16" i="4"/>
  <c r="N16" i="4"/>
  <c r="DL15" i="4"/>
  <c r="CZ15" i="4"/>
  <c r="CN15" i="4"/>
  <c r="CA15" i="4"/>
  <c r="BZ15" i="4"/>
  <c r="BY15" i="4"/>
  <c r="BX15" i="4"/>
  <c r="BV15" i="4"/>
  <c r="BU15" i="4"/>
  <c r="BT15" i="4"/>
  <c r="BS15" i="4"/>
  <c r="BQ15" i="4"/>
  <c r="BP15" i="4"/>
  <c r="BO15" i="4"/>
  <c r="BN15" i="4"/>
  <c r="BL15" i="4"/>
  <c r="BK15" i="4"/>
  <c r="BJ15" i="4"/>
  <c r="BI15" i="4"/>
  <c r="BG15" i="4"/>
  <c r="BF15" i="4"/>
  <c r="BE15" i="4"/>
  <c r="BD15" i="4"/>
  <c r="BB15" i="4"/>
  <c r="BA15" i="4"/>
  <c r="AZ15" i="4"/>
  <c r="AY15" i="4"/>
  <c r="AX15" i="4"/>
  <c r="AW15" i="4"/>
  <c r="AV15" i="4"/>
  <c r="AU15" i="4"/>
  <c r="AT15" i="4"/>
  <c r="AS15" i="4"/>
  <c r="AR15" i="4"/>
  <c r="AQ15" i="4"/>
  <c r="AP15" i="4"/>
  <c r="AO15" i="4"/>
  <c r="AE15" i="4"/>
  <c r="AD15" i="4"/>
  <c r="W15" i="4"/>
  <c r="V15" i="4"/>
  <c r="O15" i="4"/>
  <c r="N15" i="4"/>
  <c r="DL14" i="4"/>
  <c r="CZ14" i="4"/>
  <c r="CN14" i="4"/>
  <c r="CA14" i="4"/>
  <c r="BZ14" i="4"/>
  <c r="BY14" i="4"/>
  <c r="BX14" i="4"/>
  <c r="BV14" i="4"/>
  <c r="BU14" i="4"/>
  <c r="BT14" i="4"/>
  <c r="BS14" i="4"/>
  <c r="BQ14" i="4"/>
  <c r="BP14" i="4"/>
  <c r="BO14" i="4"/>
  <c r="BN14" i="4"/>
  <c r="BL14" i="4"/>
  <c r="BK14" i="4"/>
  <c r="BJ14" i="4"/>
  <c r="BI14" i="4"/>
  <c r="BG14" i="4"/>
  <c r="BF14" i="4"/>
  <c r="BE14" i="4"/>
  <c r="BD14" i="4"/>
  <c r="BB14" i="4"/>
  <c r="BA14" i="4"/>
  <c r="AZ14" i="4"/>
  <c r="AY14" i="4"/>
  <c r="AX14" i="4"/>
  <c r="AW14" i="4"/>
  <c r="AV14" i="4"/>
  <c r="AU14" i="4"/>
  <c r="AT14" i="4"/>
  <c r="AS14" i="4"/>
  <c r="AR14" i="4"/>
  <c r="AQ14" i="4"/>
  <c r="AP14" i="4"/>
  <c r="AO14" i="4"/>
  <c r="AE14" i="4"/>
  <c r="AD14" i="4"/>
  <c r="W14" i="4"/>
  <c r="V14" i="4"/>
  <c r="O14" i="4"/>
  <c r="N14" i="4"/>
  <c r="DL13" i="4"/>
  <c r="CZ13" i="4"/>
  <c r="CN13" i="4"/>
  <c r="CA13" i="4"/>
  <c r="BZ13" i="4"/>
  <c r="BY13" i="4"/>
  <c r="BX13" i="4"/>
  <c r="BV13" i="4"/>
  <c r="BU13" i="4"/>
  <c r="BT13" i="4"/>
  <c r="BS13" i="4"/>
  <c r="BQ13" i="4"/>
  <c r="BP13" i="4"/>
  <c r="BO13" i="4"/>
  <c r="BN13" i="4"/>
  <c r="BL13" i="4"/>
  <c r="BK13" i="4"/>
  <c r="BJ13" i="4"/>
  <c r="BI13" i="4"/>
  <c r="BG13" i="4"/>
  <c r="BF13" i="4"/>
  <c r="BE13" i="4"/>
  <c r="BD13" i="4"/>
  <c r="BB13" i="4"/>
  <c r="BA13" i="4"/>
  <c r="AZ13" i="4"/>
  <c r="AY13" i="4"/>
  <c r="AX13" i="4"/>
  <c r="AW13" i="4"/>
  <c r="AV13" i="4"/>
  <c r="AU13" i="4"/>
  <c r="AT13" i="4"/>
  <c r="AS13" i="4"/>
  <c r="AR13" i="4"/>
  <c r="AQ13" i="4"/>
  <c r="AP13" i="4"/>
  <c r="AO13" i="4"/>
  <c r="AE13" i="4"/>
  <c r="AD13" i="4"/>
  <c r="W13" i="4"/>
  <c r="V13" i="4"/>
  <c r="O13" i="4"/>
  <c r="N13" i="4"/>
  <c r="DG12" i="4"/>
  <c r="CT12" i="4"/>
  <c r="CI12" i="4"/>
  <c r="AX12" i="4"/>
  <c r="AW12" i="4"/>
  <c r="AV12" i="4"/>
  <c r="AU12" i="4"/>
  <c r="X12" i="4"/>
  <c r="P12" i="4"/>
  <c r="H12" i="4"/>
  <c r="DL11" i="4"/>
  <c r="CZ11" i="4"/>
  <c r="CN11" i="4"/>
  <c r="CA11" i="4"/>
  <c r="BZ11" i="4"/>
  <c r="BY11" i="4"/>
  <c r="BX11" i="4"/>
  <c r="BV11" i="4"/>
  <c r="BU11" i="4"/>
  <c r="BT11" i="4"/>
  <c r="BS11" i="4"/>
  <c r="BQ11" i="4"/>
  <c r="BP11" i="4"/>
  <c r="BO11" i="4"/>
  <c r="BN11" i="4"/>
  <c r="BL11" i="4"/>
  <c r="BK11" i="4"/>
  <c r="BJ11" i="4"/>
  <c r="BI11" i="4"/>
  <c r="BG11" i="4"/>
  <c r="BF11" i="4"/>
  <c r="BE11" i="4"/>
  <c r="BD11" i="4"/>
  <c r="BB11" i="4"/>
  <c r="BA11" i="4"/>
  <c r="AZ11" i="4"/>
  <c r="AY11" i="4"/>
  <c r="AX11" i="4"/>
  <c r="AW11" i="4"/>
  <c r="AV11" i="4"/>
  <c r="AU11" i="4"/>
  <c r="AT11" i="4"/>
  <c r="AS11" i="4"/>
  <c r="AR11" i="4"/>
  <c r="AQ11" i="4"/>
  <c r="AP11" i="4"/>
  <c r="AO11" i="4"/>
  <c r="AE11" i="4"/>
  <c r="AD11" i="4"/>
  <c r="W11" i="4"/>
  <c r="V11" i="4"/>
  <c r="O11" i="4"/>
  <c r="N11" i="4"/>
  <c r="DL10" i="4"/>
  <c r="CZ10" i="4"/>
  <c r="CN10" i="4"/>
  <c r="CA10" i="4"/>
  <c r="BZ10" i="4"/>
  <c r="BY10" i="4"/>
  <c r="BX10" i="4"/>
  <c r="BV10" i="4"/>
  <c r="BU10" i="4"/>
  <c r="BT10" i="4"/>
  <c r="BS10" i="4"/>
  <c r="BQ10" i="4"/>
  <c r="BP10" i="4"/>
  <c r="BO10" i="4"/>
  <c r="BN10" i="4"/>
  <c r="BL10" i="4"/>
  <c r="BK10" i="4"/>
  <c r="BJ10" i="4"/>
  <c r="BI10" i="4"/>
  <c r="BG10" i="4"/>
  <c r="BF10" i="4"/>
  <c r="BE10" i="4"/>
  <c r="BD10" i="4"/>
  <c r="BB10" i="4"/>
  <c r="BA10" i="4"/>
  <c r="AZ10" i="4"/>
  <c r="AY10" i="4"/>
  <c r="AX10" i="4"/>
  <c r="AW10" i="4"/>
  <c r="AV10" i="4"/>
  <c r="AU10" i="4"/>
  <c r="AR10" i="4"/>
  <c r="AQ10" i="4"/>
  <c r="AP10" i="4"/>
  <c r="AO10" i="4"/>
  <c r="X10" i="4"/>
  <c r="P10" i="4"/>
  <c r="DL9" i="4"/>
  <c r="CZ9" i="4"/>
  <c r="CN9" i="4"/>
  <c r="CA9" i="4"/>
  <c r="BZ9" i="4"/>
  <c r="BY9" i="4"/>
  <c r="BX9" i="4"/>
  <c r="BV9" i="4"/>
  <c r="BU9" i="4"/>
  <c r="BT9" i="4"/>
  <c r="BS9" i="4"/>
  <c r="BQ9" i="4"/>
  <c r="BP9" i="4"/>
  <c r="BO9" i="4"/>
  <c r="BN9" i="4"/>
  <c r="BL9" i="4"/>
  <c r="BK9" i="4"/>
  <c r="BJ9" i="4"/>
  <c r="BI9" i="4"/>
  <c r="BG9" i="4"/>
  <c r="BF9" i="4"/>
  <c r="BE9" i="4"/>
  <c r="BD9" i="4"/>
  <c r="BB9" i="4"/>
  <c r="BA9" i="4"/>
  <c r="AZ9" i="4"/>
  <c r="AY9" i="4"/>
  <c r="AX9" i="4"/>
  <c r="AW9" i="4"/>
  <c r="AV9" i="4"/>
  <c r="AU9" i="4"/>
  <c r="AT9" i="4"/>
  <c r="AS9" i="4"/>
  <c r="AR9" i="4"/>
  <c r="AQ9" i="4"/>
  <c r="AP9" i="4"/>
  <c r="AO9" i="4"/>
  <c r="AE9" i="4"/>
  <c r="AD9" i="4"/>
  <c r="W9" i="4"/>
  <c r="V9" i="4"/>
  <c r="O9" i="4"/>
  <c r="N9" i="4"/>
  <c r="DL8" i="4"/>
  <c r="CZ8" i="4"/>
  <c r="CN8" i="4"/>
  <c r="CA8" i="4"/>
  <c r="BZ8" i="4"/>
  <c r="BY8" i="4"/>
  <c r="BX8" i="4"/>
  <c r="BV8" i="4"/>
  <c r="BU8" i="4"/>
  <c r="BT8" i="4"/>
  <c r="BS8" i="4"/>
  <c r="BQ8" i="4"/>
  <c r="BP8" i="4"/>
  <c r="BO8" i="4"/>
  <c r="BN8" i="4"/>
  <c r="BL8" i="4"/>
  <c r="BK8" i="4"/>
  <c r="BJ8" i="4"/>
  <c r="BI8" i="4"/>
  <c r="BG8" i="4"/>
  <c r="BF8" i="4"/>
  <c r="BE8" i="4"/>
  <c r="BD8" i="4"/>
  <c r="BB8" i="4"/>
  <c r="BA8" i="4"/>
  <c r="AZ8" i="4"/>
  <c r="AY8" i="4"/>
  <c r="AX8" i="4"/>
  <c r="AW8" i="4"/>
  <c r="AV8" i="4"/>
  <c r="AU8" i="4"/>
  <c r="AT8" i="4"/>
  <c r="AS8" i="4"/>
  <c r="AR8" i="4"/>
  <c r="AQ8" i="4"/>
  <c r="AP8" i="4"/>
  <c r="AO8" i="4"/>
  <c r="AE8" i="4"/>
  <c r="AD8" i="4"/>
  <c r="W8" i="4"/>
  <c r="V8" i="4"/>
  <c r="O8" i="4"/>
  <c r="N8" i="4"/>
  <c r="EA7" i="4"/>
  <c r="DQ7" i="4"/>
  <c r="CA7" i="4"/>
  <c r="BZ7" i="4"/>
  <c r="BY7" i="4"/>
  <c r="BX7" i="4"/>
  <c r="BV7" i="4"/>
  <c r="BU7" i="4"/>
  <c r="BT7" i="4"/>
  <c r="BS7" i="4"/>
  <c r="BQ7" i="4"/>
  <c r="BP7" i="4"/>
  <c r="BO7" i="4"/>
  <c r="BN7" i="4"/>
  <c r="BL7" i="4"/>
  <c r="BK7" i="4"/>
  <c r="BJ7" i="4"/>
  <c r="BI7" i="4"/>
  <c r="BG7" i="4"/>
  <c r="BF7" i="4"/>
  <c r="BE7" i="4"/>
  <c r="BD7" i="4"/>
  <c r="BB7" i="4"/>
  <c r="BA7" i="4"/>
  <c r="AZ7" i="4"/>
  <c r="AY7" i="4"/>
  <c r="AX7" i="4"/>
  <c r="AW7" i="4"/>
  <c r="AV7" i="4"/>
  <c r="AU7" i="4"/>
  <c r="AT7" i="4"/>
  <c r="AS7" i="4"/>
  <c r="AR7" i="4"/>
  <c r="AQ7" i="4"/>
  <c r="AP7" i="4"/>
  <c r="AO7" i="4"/>
  <c r="AE7" i="4"/>
  <c r="AD7" i="4"/>
  <c r="W7" i="4"/>
  <c r="V7" i="4"/>
  <c r="O7" i="4"/>
  <c r="N7" i="4"/>
  <c r="EA6" i="4"/>
  <c r="DQ6" i="4"/>
  <c r="CA6" i="4"/>
  <c r="BZ6" i="4"/>
  <c r="BY6" i="4"/>
  <c r="BX6" i="4"/>
  <c r="BV6" i="4"/>
  <c r="BU6" i="4"/>
  <c r="BT6" i="4"/>
  <c r="BS6" i="4"/>
  <c r="BQ6" i="4"/>
  <c r="BP6" i="4"/>
  <c r="BO6" i="4"/>
  <c r="BN6" i="4"/>
  <c r="BL6" i="4"/>
  <c r="BK6" i="4"/>
  <c r="BJ6" i="4"/>
  <c r="BI6" i="4"/>
  <c r="BG6" i="4"/>
  <c r="BF6" i="4"/>
  <c r="BE6" i="4"/>
  <c r="BD6" i="4"/>
  <c r="BB6" i="4"/>
  <c r="BA6" i="4"/>
  <c r="AZ6" i="4"/>
  <c r="AY6" i="4"/>
  <c r="AX6" i="4"/>
  <c r="AW6" i="4"/>
  <c r="AV6" i="4"/>
  <c r="AU6" i="4"/>
  <c r="AT6" i="4"/>
  <c r="AS6" i="4"/>
  <c r="AR6" i="4"/>
  <c r="AQ6" i="4"/>
  <c r="AP6" i="4"/>
  <c r="AO6" i="4"/>
  <c r="AE6" i="4"/>
  <c r="AD6" i="4"/>
  <c r="W6" i="4"/>
  <c r="V6" i="4"/>
  <c r="O6" i="4"/>
  <c r="N6" i="4"/>
  <c r="EA5" i="4"/>
  <c r="DQ5" i="4"/>
  <c r="CA5" i="4"/>
  <c r="BZ5" i="4"/>
  <c r="BY5" i="4"/>
  <c r="BX5" i="4"/>
  <c r="BV5" i="4"/>
  <c r="BU5" i="4"/>
  <c r="BT5" i="4"/>
  <c r="BS5" i="4"/>
  <c r="BQ5" i="4"/>
  <c r="BP5" i="4"/>
  <c r="BO5" i="4"/>
  <c r="BN5" i="4"/>
  <c r="BL5" i="4"/>
  <c r="BK5" i="4"/>
  <c r="BJ5" i="4"/>
  <c r="BI5" i="4"/>
  <c r="BG5" i="4"/>
  <c r="BF5" i="4"/>
  <c r="BE5" i="4"/>
  <c r="BD5" i="4"/>
  <c r="BB5" i="4"/>
  <c r="BA5" i="4"/>
  <c r="AZ5" i="4"/>
  <c r="AY5" i="4"/>
  <c r="AX5" i="4"/>
  <c r="AW5" i="4"/>
  <c r="AV5" i="4"/>
  <c r="AU5" i="4"/>
  <c r="AT5" i="4"/>
  <c r="AS5" i="4"/>
  <c r="AR5" i="4"/>
  <c r="AQ5" i="4"/>
  <c r="AP5" i="4"/>
  <c r="AO5" i="4"/>
  <c r="AE5" i="4"/>
  <c r="AD5" i="4"/>
  <c r="W5" i="4"/>
  <c r="V5" i="4"/>
  <c r="O5" i="4"/>
  <c r="N5" i="4"/>
  <c r="FG60" i="2"/>
  <c r="FF60" i="2"/>
  <c r="FE60" i="2"/>
  <c r="FD60" i="2"/>
  <c r="FC60" i="2"/>
  <c r="FA60" i="2"/>
  <c r="EZ60" i="2"/>
  <c r="EY60" i="2"/>
  <c r="EX60" i="2"/>
  <c r="EW60" i="2"/>
  <c r="EV60" i="2"/>
  <c r="EU60" i="2"/>
  <c r="ET60" i="2"/>
  <c r="ES60" i="2"/>
  <c r="EQ60" i="2"/>
  <c r="EP60" i="2"/>
  <c r="EO60" i="2"/>
  <c r="EN60" i="2"/>
  <c r="EM60" i="2"/>
  <c r="EL60" i="2"/>
  <c r="EK60" i="2"/>
  <c r="EJ60" i="2"/>
  <c r="EI60" i="2"/>
  <c r="EG60" i="2"/>
  <c r="EF60" i="2"/>
  <c r="EE60" i="2"/>
  <c r="ED60" i="2"/>
  <c r="EB60" i="2"/>
  <c r="EA60" i="2"/>
  <c r="DZ60" i="2"/>
  <c r="DY60" i="2"/>
  <c r="DV60" i="2"/>
  <c r="DU60" i="2"/>
  <c r="DT60" i="2"/>
  <c r="DS60" i="2"/>
  <c r="DR60" i="2"/>
  <c r="DP60" i="2"/>
  <c r="DO60" i="2"/>
  <c r="DN60" i="2"/>
  <c r="DM60" i="2"/>
  <c r="DJ60" i="2"/>
  <c r="DI60" i="2"/>
  <c r="DH60" i="2"/>
  <c r="DG60" i="2"/>
  <c r="DF60" i="2"/>
  <c r="DD60" i="2"/>
  <c r="DC60" i="2"/>
  <c r="DB60" i="2"/>
  <c r="DA60" i="2"/>
  <c r="CX60" i="2"/>
  <c r="CW60" i="2"/>
  <c r="CV60" i="2"/>
  <c r="CU60" i="2"/>
  <c r="CT60" i="2"/>
  <c r="CR60" i="2"/>
  <c r="CQ60" i="2"/>
  <c r="CP60" i="2"/>
  <c r="CO60" i="2"/>
  <c r="CM60" i="2"/>
  <c r="CL60" i="2"/>
  <c r="CK60" i="2"/>
  <c r="CJ60" i="2"/>
  <c r="CH60" i="2"/>
  <c r="CG60" i="2"/>
  <c r="CF60" i="2"/>
  <c r="CE60" i="2"/>
  <c r="CC60" i="2"/>
  <c r="CB60" i="2"/>
  <c r="CA60" i="2"/>
  <c r="BZ60" i="2"/>
  <c r="BX60" i="2"/>
  <c r="BW60" i="2"/>
  <c r="BV60" i="2"/>
  <c r="BU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K60" i="2"/>
  <c r="AJ60" i="2"/>
  <c r="AI60" i="2"/>
  <c r="AH60" i="2"/>
  <c r="AG60" i="2"/>
  <c r="AC60" i="2"/>
  <c r="AB60" i="2"/>
  <c r="AA60" i="2"/>
  <c r="Z60" i="2"/>
  <c r="Y60" i="2"/>
  <c r="U60" i="2"/>
  <c r="T60" i="2"/>
  <c r="S60" i="2"/>
  <c r="R60" i="2"/>
  <c r="Q60" i="2"/>
  <c r="FG59" i="2"/>
  <c r="FF59" i="2"/>
  <c r="FE59" i="2"/>
  <c r="FD59" i="2"/>
  <c r="FC59" i="2"/>
  <c r="FA59" i="2"/>
  <c r="EZ59" i="2"/>
  <c r="EY59" i="2"/>
  <c r="EX59" i="2"/>
  <c r="EW59" i="2"/>
  <c r="EV59" i="2"/>
  <c r="EU59" i="2"/>
  <c r="ET59" i="2"/>
  <c r="ES59" i="2"/>
  <c r="EQ59" i="2"/>
  <c r="EP59" i="2"/>
  <c r="EO59" i="2"/>
  <c r="EN59" i="2"/>
  <c r="EM59" i="2"/>
  <c r="EL59" i="2"/>
  <c r="EK59" i="2"/>
  <c r="EJ59" i="2"/>
  <c r="EI59" i="2"/>
  <c r="EG59" i="2"/>
  <c r="EF59" i="2"/>
  <c r="EE59" i="2"/>
  <c r="ED59" i="2"/>
  <c r="EB59" i="2"/>
  <c r="EA59" i="2"/>
  <c r="DZ59" i="2"/>
  <c r="DY59" i="2"/>
  <c r="DV59" i="2"/>
  <c r="DU59" i="2"/>
  <c r="DT59" i="2"/>
  <c r="DS59" i="2"/>
  <c r="DR59" i="2"/>
  <c r="DP59" i="2"/>
  <c r="DO59" i="2"/>
  <c r="DN59" i="2"/>
  <c r="DM59" i="2"/>
  <c r="DJ59" i="2"/>
  <c r="DI59" i="2"/>
  <c r="DH59" i="2"/>
  <c r="DG59" i="2"/>
  <c r="DF59" i="2"/>
  <c r="DD59" i="2"/>
  <c r="DC59" i="2"/>
  <c r="DB59" i="2"/>
  <c r="DA59" i="2"/>
  <c r="CX59" i="2"/>
  <c r="CW59" i="2"/>
  <c r="CV59" i="2"/>
  <c r="CU59" i="2"/>
  <c r="CT59" i="2"/>
  <c r="CR59" i="2"/>
  <c r="CQ59" i="2"/>
  <c r="CP59" i="2"/>
  <c r="CO59" i="2"/>
  <c r="CM59" i="2"/>
  <c r="CL59" i="2"/>
  <c r="CK59" i="2"/>
  <c r="CJ59" i="2"/>
  <c r="CH59" i="2"/>
  <c r="CG59" i="2"/>
  <c r="CF59" i="2"/>
  <c r="CE59" i="2"/>
  <c r="CC59" i="2"/>
  <c r="CB59" i="2"/>
  <c r="CA59" i="2"/>
  <c r="BZ59" i="2"/>
  <c r="BX59" i="2"/>
  <c r="BW59" i="2"/>
  <c r="BV59" i="2"/>
  <c r="BU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K59" i="2"/>
  <c r="AJ59" i="2"/>
  <c r="AI59" i="2"/>
  <c r="AH59" i="2"/>
  <c r="AG59" i="2"/>
  <c r="AC59" i="2"/>
  <c r="AB59" i="2"/>
  <c r="AA59" i="2"/>
  <c r="Z59" i="2"/>
  <c r="Y59" i="2"/>
  <c r="U59" i="2"/>
  <c r="T59" i="2"/>
  <c r="S59" i="2"/>
  <c r="R59" i="2"/>
  <c r="Q59" i="2"/>
  <c r="FG58" i="2"/>
  <c r="FF58" i="2"/>
  <c r="FE58" i="2"/>
  <c r="FD58" i="2"/>
  <c r="FC58" i="2"/>
  <c r="FA58" i="2"/>
  <c r="EZ58" i="2"/>
  <c r="EY58" i="2"/>
  <c r="EX58" i="2"/>
  <c r="EW58" i="2"/>
  <c r="EV58" i="2"/>
  <c r="EU58" i="2"/>
  <c r="ET58" i="2"/>
  <c r="ES58" i="2"/>
  <c r="EQ58" i="2"/>
  <c r="EP58" i="2"/>
  <c r="EO58" i="2"/>
  <c r="EN58" i="2"/>
  <c r="EM58" i="2"/>
  <c r="EL58" i="2"/>
  <c r="EK58" i="2"/>
  <c r="EJ58" i="2"/>
  <c r="EI58" i="2"/>
  <c r="EG58" i="2"/>
  <c r="EF58" i="2"/>
  <c r="EE58" i="2"/>
  <c r="ED58" i="2"/>
  <c r="EB58" i="2"/>
  <c r="EA58" i="2"/>
  <c r="DZ58" i="2"/>
  <c r="DY58" i="2"/>
  <c r="DV58" i="2"/>
  <c r="DU58" i="2"/>
  <c r="DT58" i="2"/>
  <c r="DS58" i="2"/>
  <c r="DR58" i="2"/>
  <c r="DP58" i="2"/>
  <c r="DO58" i="2"/>
  <c r="DN58" i="2"/>
  <c r="DM58" i="2"/>
  <c r="DJ58" i="2"/>
  <c r="DI58" i="2"/>
  <c r="DH58" i="2"/>
  <c r="DG58" i="2"/>
  <c r="DF58" i="2"/>
  <c r="DD58" i="2"/>
  <c r="DC58" i="2"/>
  <c r="DB58" i="2"/>
  <c r="DA58" i="2"/>
  <c r="CX58" i="2"/>
  <c r="CW58" i="2"/>
  <c r="CV58" i="2"/>
  <c r="CU58" i="2"/>
  <c r="CT58" i="2"/>
  <c r="CR58" i="2"/>
  <c r="CQ58" i="2"/>
  <c r="CP58" i="2"/>
  <c r="CO58" i="2"/>
  <c r="CM58" i="2"/>
  <c r="CL58" i="2"/>
  <c r="CK58" i="2"/>
  <c r="CJ58" i="2"/>
  <c r="CH58" i="2"/>
  <c r="CG58" i="2"/>
  <c r="CF58" i="2"/>
  <c r="CE58" i="2"/>
  <c r="CC58" i="2"/>
  <c r="CB58" i="2"/>
  <c r="CA58" i="2"/>
  <c r="BZ58" i="2"/>
  <c r="BX58" i="2"/>
  <c r="BW58" i="2"/>
  <c r="BV58" i="2"/>
  <c r="BU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K58" i="2"/>
  <c r="AJ58" i="2"/>
  <c r="AI58" i="2"/>
  <c r="AH58" i="2"/>
  <c r="AG58" i="2"/>
  <c r="AC58" i="2"/>
  <c r="AB58" i="2"/>
  <c r="AA58" i="2"/>
  <c r="Z58" i="2"/>
  <c r="Y58" i="2"/>
  <c r="U58" i="2"/>
  <c r="T58" i="2"/>
  <c r="S58" i="2"/>
  <c r="R58" i="2"/>
  <c r="Q58" i="2"/>
  <c r="FG55" i="2"/>
  <c r="FF55" i="2"/>
  <c r="FE55" i="2"/>
  <c r="FD55" i="2"/>
  <c r="FC55" i="2"/>
  <c r="FA55" i="2"/>
  <c r="EZ55" i="2"/>
  <c r="EY55" i="2"/>
  <c r="EX55" i="2"/>
  <c r="EW55" i="2"/>
  <c r="EV55" i="2"/>
  <c r="EU55" i="2"/>
  <c r="ET55" i="2"/>
  <c r="ES55" i="2"/>
  <c r="EQ55" i="2"/>
  <c r="EP55" i="2"/>
  <c r="EO55" i="2"/>
  <c r="EN55" i="2"/>
  <c r="EM55" i="2"/>
  <c r="EL55" i="2"/>
  <c r="EK55" i="2"/>
  <c r="EJ55" i="2"/>
  <c r="EI55" i="2"/>
  <c r="EG55" i="2"/>
  <c r="EF55" i="2"/>
  <c r="EE55" i="2"/>
  <c r="ED55" i="2"/>
  <c r="EB55" i="2"/>
  <c r="EA55" i="2"/>
  <c r="DZ55" i="2"/>
  <c r="DY55" i="2"/>
  <c r="DV55" i="2"/>
  <c r="DU55" i="2"/>
  <c r="DT55" i="2"/>
  <c r="DS55" i="2"/>
  <c r="DR55" i="2"/>
  <c r="DP55" i="2"/>
  <c r="DO55" i="2"/>
  <c r="DN55" i="2"/>
  <c r="DM55" i="2"/>
  <c r="DJ55" i="2"/>
  <c r="DI55" i="2"/>
  <c r="DH55" i="2"/>
  <c r="DG55" i="2"/>
  <c r="DF55" i="2"/>
  <c r="DD55" i="2"/>
  <c r="DC55" i="2"/>
  <c r="DB55" i="2"/>
  <c r="DA55" i="2"/>
  <c r="CX55" i="2"/>
  <c r="CW55" i="2"/>
  <c r="CV55" i="2"/>
  <c r="CU55" i="2"/>
  <c r="CT55" i="2"/>
  <c r="CR55" i="2"/>
  <c r="CQ55" i="2"/>
  <c r="CP55" i="2"/>
  <c r="CO55" i="2"/>
  <c r="CM55" i="2"/>
  <c r="CL55" i="2"/>
  <c r="CK55" i="2"/>
  <c r="CJ55" i="2"/>
  <c r="CH55" i="2"/>
  <c r="CG55" i="2"/>
  <c r="CF55" i="2"/>
  <c r="CE55" i="2"/>
  <c r="CC55" i="2"/>
  <c r="CB55" i="2"/>
  <c r="CA55" i="2"/>
  <c r="BZ55" i="2"/>
  <c r="BX55" i="2"/>
  <c r="BW55" i="2"/>
  <c r="BV55" i="2"/>
  <c r="BU55" i="2"/>
  <c r="BS55" i="2"/>
  <c r="BR55" i="2"/>
  <c r="BQ55" i="2"/>
  <c r="BP55" i="2"/>
  <c r="BO55" i="2"/>
  <c r="BN55" i="2"/>
  <c r="BM55" i="2"/>
  <c r="BL55" i="2"/>
  <c r="AU55" i="4" s="1"/>
  <c r="BK55" i="2"/>
  <c r="BJ55" i="2"/>
  <c r="AS55" i="4" s="1"/>
  <c r="BI55" i="2"/>
  <c r="BH55" i="2"/>
  <c r="BG55" i="2"/>
  <c r="BF55" i="2"/>
  <c r="AO55" i="4" s="1"/>
  <c r="BE55" i="2"/>
  <c r="BD55" i="2"/>
  <c r="BC55" i="2"/>
  <c r="BB55" i="2"/>
  <c r="BA55" i="2"/>
  <c r="AZ55" i="2"/>
  <c r="AY55" i="2"/>
  <c r="AX55" i="2"/>
  <c r="AW55" i="2"/>
  <c r="AV55" i="2"/>
  <c r="AU55" i="2"/>
  <c r="AT55" i="2"/>
  <c r="AS55" i="2"/>
  <c r="AR55" i="2"/>
  <c r="AQ55" i="2"/>
  <c r="AP55" i="2"/>
  <c r="AO55" i="2"/>
  <c r="AN55" i="2"/>
  <c r="AK55" i="2"/>
  <c r="AJ55" i="2"/>
  <c r="AI55" i="2"/>
  <c r="AH55" i="2"/>
  <c r="AG55" i="2"/>
  <c r="AC55" i="2"/>
  <c r="AB55" i="2"/>
  <c r="AA55" i="2"/>
  <c r="Z55" i="2"/>
  <c r="Y55" i="2"/>
  <c r="U55" i="2"/>
  <c r="T55" i="2"/>
  <c r="S55" i="2"/>
  <c r="R55" i="2"/>
  <c r="Q55" i="2"/>
  <c r="FB54" i="2"/>
  <c r="EI54" i="4" s="1"/>
  <c r="ER54" i="2"/>
  <c r="EH54" i="2"/>
  <c r="DS54" i="4" s="1"/>
  <c r="DX54" i="2"/>
  <c r="DK54" i="4" s="1"/>
  <c r="DW54" i="2"/>
  <c r="DF54" i="4" s="1"/>
  <c r="DL54" i="2"/>
  <c r="CW54" i="4" s="1"/>
  <c r="DK54" i="2"/>
  <c r="CT54" i="4" s="1"/>
  <c r="CZ54" i="2"/>
  <c r="CM54" i="4" s="1"/>
  <c r="CY54" i="2"/>
  <c r="CH54" i="4" s="1"/>
  <c r="CS54" i="2"/>
  <c r="CB54" i="4" s="1"/>
  <c r="CN54" i="2"/>
  <c r="BW54" i="4" s="1"/>
  <c r="BY54" i="2"/>
  <c r="BH54" i="4" s="1"/>
  <c r="BT54" i="2"/>
  <c r="BC54" i="4" s="1"/>
  <c r="FB53" i="2"/>
  <c r="EN53" i="4" s="1"/>
  <c r="ER53" i="2"/>
  <c r="EH53" i="2"/>
  <c r="DP53" i="4" s="1"/>
  <c r="DX53" i="2"/>
  <c r="DW53" i="2"/>
  <c r="DF53" i="4" s="1"/>
  <c r="DL53" i="2"/>
  <c r="DK53" i="2"/>
  <c r="CT53" i="4" s="1"/>
  <c r="CZ53" i="2"/>
  <c r="CY53" i="2"/>
  <c r="CH53" i="4" s="1"/>
  <c r="CS53" i="2"/>
  <c r="CB53" i="4" s="1"/>
  <c r="CN53" i="2"/>
  <c r="BW53" i="4" s="1"/>
  <c r="CI53" i="2"/>
  <c r="BR53" i="4" s="1"/>
  <c r="CD53" i="2"/>
  <c r="BM53" i="4" s="1"/>
  <c r="BY53" i="2"/>
  <c r="BH53" i="4" s="1"/>
  <c r="BT53" i="2"/>
  <c r="BC53" i="4" s="1"/>
  <c r="AF53" i="2"/>
  <c r="X53" i="2"/>
  <c r="P53" i="2"/>
  <c r="K53" i="4" s="1"/>
  <c r="FB52" i="2"/>
  <c r="EJ52" i="4" s="1"/>
  <c r="ER52" i="2"/>
  <c r="EH52" i="2"/>
  <c r="DT52" i="4" s="1"/>
  <c r="DX52" i="2"/>
  <c r="DJ52" i="4" s="1"/>
  <c r="DW52" i="2"/>
  <c r="DF52" i="4" s="1"/>
  <c r="DL52" i="2"/>
  <c r="CX52" i="4" s="1"/>
  <c r="DK52" i="2"/>
  <c r="CT52" i="4" s="1"/>
  <c r="CZ52" i="2"/>
  <c r="CL52" i="4" s="1"/>
  <c r="CY52" i="2"/>
  <c r="CH52" i="4" s="1"/>
  <c r="CS52" i="2"/>
  <c r="CB52" i="4" s="1"/>
  <c r="CN52" i="2"/>
  <c r="BW52" i="4" s="1"/>
  <c r="CI52" i="2"/>
  <c r="BR52" i="4" s="1"/>
  <c r="CD52" i="2"/>
  <c r="BM52" i="4" s="1"/>
  <c r="BY52" i="2"/>
  <c r="BH52" i="4" s="1"/>
  <c r="BT52" i="2"/>
  <c r="BC52" i="4" s="1"/>
  <c r="AF52" i="2"/>
  <c r="AA52" i="4" s="1"/>
  <c r="X52" i="2"/>
  <c r="P52" i="2"/>
  <c r="AK52" i="4" s="1"/>
  <c r="FB51" i="2"/>
  <c r="EN51" i="4" s="1"/>
  <c r="ER51" i="2"/>
  <c r="EH51" i="2"/>
  <c r="DP51" i="4" s="1"/>
  <c r="DX51" i="2"/>
  <c r="DW51" i="2"/>
  <c r="DF51" i="4" s="1"/>
  <c r="DL51" i="2"/>
  <c r="DK51" i="2"/>
  <c r="CT51" i="4" s="1"/>
  <c r="CZ51" i="2"/>
  <c r="CY51" i="2"/>
  <c r="CH51" i="4" s="1"/>
  <c r="CS51" i="2"/>
  <c r="CB51" i="4" s="1"/>
  <c r="CN51" i="2"/>
  <c r="BW51" i="4" s="1"/>
  <c r="CI51" i="2"/>
  <c r="BR51" i="4" s="1"/>
  <c r="CD51" i="2"/>
  <c r="BM51" i="4" s="1"/>
  <c r="BY51" i="2"/>
  <c r="BH51" i="4" s="1"/>
  <c r="BT51" i="2"/>
  <c r="BC51" i="4" s="1"/>
  <c r="AF51" i="2"/>
  <c r="X51" i="2"/>
  <c r="P51" i="2"/>
  <c r="K51" i="4" s="1"/>
  <c r="FB50" i="2"/>
  <c r="EJ50" i="4" s="1"/>
  <c r="ER50" i="2"/>
  <c r="EH50" i="2"/>
  <c r="DT50" i="4" s="1"/>
  <c r="DX50" i="2"/>
  <c r="DJ50" i="4" s="1"/>
  <c r="DW50" i="2"/>
  <c r="DF50" i="4" s="1"/>
  <c r="DL50" i="2"/>
  <c r="CX50" i="4" s="1"/>
  <c r="DK50" i="2"/>
  <c r="CT50" i="4" s="1"/>
  <c r="CZ50" i="2"/>
  <c r="CL50" i="4" s="1"/>
  <c r="CY50" i="2"/>
  <c r="CH50" i="4" s="1"/>
  <c r="CS50" i="2"/>
  <c r="CB50" i="4" s="1"/>
  <c r="CN50" i="2"/>
  <c r="BW50" i="4" s="1"/>
  <c r="CI50" i="2"/>
  <c r="BR50" i="4" s="1"/>
  <c r="CD50" i="2"/>
  <c r="BM50" i="4" s="1"/>
  <c r="BY50" i="2"/>
  <c r="BH50" i="4" s="1"/>
  <c r="BT50" i="2"/>
  <c r="BC50" i="4" s="1"/>
  <c r="AF50" i="2"/>
  <c r="AA50" i="4" s="1"/>
  <c r="X50" i="2"/>
  <c r="P50" i="2"/>
  <c r="AK50" i="4" s="1"/>
  <c r="FB49" i="2"/>
  <c r="EN49" i="4" s="1"/>
  <c r="ER49" i="2"/>
  <c r="EH49" i="2"/>
  <c r="DP49" i="4" s="1"/>
  <c r="DX49" i="2"/>
  <c r="DW49" i="2"/>
  <c r="DF49" i="4" s="1"/>
  <c r="DL49" i="2"/>
  <c r="DK49" i="2"/>
  <c r="CT49" i="4" s="1"/>
  <c r="CZ49" i="2"/>
  <c r="CY49" i="2"/>
  <c r="CH49" i="4" s="1"/>
  <c r="CS49" i="2"/>
  <c r="CB49" i="4" s="1"/>
  <c r="CN49" i="2"/>
  <c r="BW49" i="4" s="1"/>
  <c r="CI49" i="2"/>
  <c r="BR49" i="4" s="1"/>
  <c r="CD49" i="2"/>
  <c r="BM49" i="4" s="1"/>
  <c r="BY49" i="2"/>
  <c r="BH49" i="4" s="1"/>
  <c r="BT49" i="2"/>
  <c r="BC49" i="4" s="1"/>
  <c r="FB48" i="2"/>
  <c r="EI48" i="4" s="1"/>
  <c r="ER48" i="2"/>
  <c r="EH48" i="2"/>
  <c r="DS48" i="4" s="1"/>
  <c r="DX48" i="2"/>
  <c r="DK48" i="4" s="1"/>
  <c r="DW48" i="2"/>
  <c r="DF48" i="4" s="1"/>
  <c r="DL48" i="2"/>
  <c r="CW48" i="4" s="1"/>
  <c r="DK48" i="2"/>
  <c r="CT48" i="4" s="1"/>
  <c r="CZ48" i="2"/>
  <c r="CM48" i="4" s="1"/>
  <c r="CY48" i="2"/>
  <c r="CH48" i="4" s="1"/>
  <c r="CI48" i="2"/>
  <c r="BR48" i="4" s="1"/>
  <c r="CD48" i="2"/>
  <c r="BM48" i="4" s="1"/>
  <c r="BY48" i="2"/>
  <c r="BH48" i="4" s="1"/>
  <c r="BT48" i="2"/>
  <c r="BC48" i="4" s="1"/>
  <c r="FB47" i="2"/>
  <c r="EN47" i="4" s="1"/>
  <c r="ER47" i="2"/>
  <c r="EH47" i="2"/>
  <c r="DP47" i="4" s="1"/>
  <c r="DX47" i="2"/>
  <c r="DW47" i="2"/>
  <c r="DF47" i="4" s="1"/>
  <c r="DL47" i="2"/>
  <c r="DK47" i="2"/>
  <c r="CT47" i="4" s="1"/>
  <c r="CZ47" i="2"/>
  <c r="CY47" i="2"/>
  <c r="CH47" i="4" s="1"/>
  <c r="BY47" i="2"/>
  <c r="BH47" i="4" s="1"/>
  <c r="BT47" i="2"/>
  <c r="BC47" i="4" s="1"/>
  <c r="FB46" i="2"/>
  <c r="EM46" i="4" s="1"/>
  <c r="ER46" i="2"/>
  <c r="EH46" i="2"/>
  <c r="DO46" i="4" s="1"/>
  <c r="DX46" i="2"/>
  <c r="DG46" i="4" s="1"/>
  <c r="DW46" i="2"/>
  <c r="DF46" i="4" s="1"/>
  <c r="DL46" i="2"/>
  <c r="CS46" i="4" s="1"/>
  <c r="DK46" i="2"/>
  <c r="CT46" i="4" s="1"/>
  <c r="CZ46" i="2"/>
  <c r="CI46" i="4" s="1"/>
  <c r="CY46" i="2"/>
  <c r="CH46" i="4" s="1"/>
  <c r="CI46" i="2"/>
  <c r="BR46" i="4" s="1"/>
  <c r="CD46" i="2"/>
  <c r="BM46" i="4" s="1"/>
  <c r="BY46" i="2"/>
  <c r="BH46" i="4" s="1"/>
  <c r="BT46" i="2"/>
  <c r="BC46" i="4" s="1"/>
  <c r="FB45" i="2"/>
  <c r="EJ45" i="4" s="1"/>
  <c r="ER45" i="2"/>
  <c r="EH45" i="2"/>
  <c r="DT45" i="4" s="1"/>
  <c r="DX45" i="2"/>
  <c r="DJ45" i="4" s="1"/>
  <c r="DW45" i="2"/>
  <c r="DF45" i="4" s="1"/>
  <c r="DL45" i="2"/>
  <c r="CX45" i="4" s="1"/>
  <c r="DK45" i="2"/>
  <c r="CT45" i="4" s="1"/>
  <c r="CZ45" i="2"/>
  <c r="CL45" i="4" s="1"/>
  <c r="CY45" i="2"/>
  <c r="CH45" i="4" s="1"/>
  <c r="CI45" i="2"/>
  <c r="BR45" i="4" s="1"/>
  <c r="CD45" i="2"/>
  <c r="BM45" i="4" s="1"/>
  <c r="BY45" i="2"/>
  <c r="BH45" i="4" s="1"/>
  <c r="BT45" i="2"/>
  <c r="BC45" i="4" s="1"/>
  <c r="FB44" i="2"/>
  <c r="EO44" i="4" s="1"/>
  <c r="ER44" i="2"/>
  <c r="EH44" i="2"/>
  <c r="DQ44" i="4" s="1"/>
  <c r="DX44" i="2"/>
  <c r="DE44" i="4" s="1"/>
  <c r="DW44" i="2"/>
  <c r="DF44" i="4" s="1"/>
  <c r="DL44" i="2"/>
  <c r="CY44" i="4" s="1"/>
  <c r="DK44" i="2"/>
  <c r="CT44" i="4" s="1"/>
  <c r="CZ44" i="2"/>
  <c r="CK44" i="4" s="1"/>
  <c r="CY44" i="2"/>
  <c r="CH44" i="4" s="1"/>
  <c r="CS44" i="2"/>
  <c r="CB44" i="4" s="1"/>
  <c r="CN44" i="2"/>
  <c r="BW44" i="4" s="1"/>
  <c r="CI44" i="2"/>
  <c r="BR44" i="4" s="1"/>
  <c r="CD44" i="2"/>
  <c r="BM44" i="4" s="1"/>
  <c r="BY44" i="2"/>
  <c r="BH44" i="4" s="1"/>
  <c r="BT44" i="2"/>
  <c r="BC44" i="4" s="1"/>
  <c r="AF44" i="2"/>
  <c r="AB44" i="4" s="1"/>
  <c r="X44" i="2"/>
  <c r="P44" i="2"/>
  <c r="L44" i="4" s="1"/>
  <c r="FB43" i="2"/>
  <c r="EO43" i="4" s="1"/>
  <c r="ER43" i="2"/>
  <c r="EH43" i="2"/>
  <c r="DU43" i="4" s="1"/>
  <c r="DX43" i="2"/>
  <c r="DI43" i="4" s="1"/>
  <c r="DW43" i="2"/>
  <c r="DF43" i="4" s="1"/>
  <c r="DL43" i="2"/>
  <c r="CY43" i="4" s="1"/>
  <c r="DK43" i="2"/>
  <c r="CT43" i="4" s="1"/>
  <c r="CZ43" i="2"/>
  <c r="CK43" i="4" s="1"/>
  <c r="CY43" i="2"/>
  <c r="CH43" i="4" s="1"/>
  <c r="CI43" i="2"/>
  <c r="BR43" i="4" s="1"/>
  <c r="CD43" i="2"/>
  <c r="BM43" i="4" s="1"/>
  <c r="BY43" i="2"/>
  <c r="BH43" i="4" s="1"/>
  <c r="BT43" i="2"/>
  <c r="BC43" i="4" s="1"/>
  <c r="FB42" i="2"/>
  <c r="EP42" i="4" s="1"/>
  <c r="ER42" i="2"/>
  <c r="EH42" i="2"/>
  <c r="DV42" i="4" s="1"/>
  <c r="DX42" i="2"/>
  <c r="DH42" i="4" s="1"/>
  <c r="DW42" i="2"/>
  <c r="DF42" i="4" s="1"/>
  <c r="DL42" i="2"/>
  <c r="CV42" i="4" s="1"/>
  <c r="DK42" i="2"/>
  <c r="CT42" i="4" s="1"/>
  <c r="CZ42" i="2"/>
  <c r="CJ42" i="4" s="1"/>
  <c r="CY42" i="2"/>
  <c r="CH42" i="4" s="1"/>
  <c r="CI42" i="2"/>
  <c r="BR42" i="4" s="1"/>
  <c r="CD42" i="2"/>
  <c r="BM42" i="4" s="1"/>
  <c r="BY42" i="2"/>
  <c r="BH42" i="4" s="1"/>
  <c r="BT42" i="2"/>
  <c r="BC42" i="4" s="1"/>
  <c r="FB41" i="2"/>
  <c r="EM41" i="4" s="1"/>
  <c r="ER41" i="2"/>
  <c r="EH41" i="2"/>
  <c r="DS41" i="4" s="1"/>
  <c r="DX41" i="2"/>
  <c r="DK41" i="4" s="1"/>
  <c r="DW41" i="2"/>
  <c r="DF41" i="4" s="1"/>
  <c r="DL41" i="2"/>
  <c r="CW41" i="4" s="1"/>
  <c r="DK41" i="2"/>
  <c r="CT41" i="4" s="1"/>
  <c r="CZ41" i="2"/>
  <c r="CM41" i="4" s="1"/>
  <c r="CY41" i="2"/>
  <c r="CH41" i="4" s="1"/>
  <c r="CI41" i="2"/>
  <c r="BR41" i="4" s="1"/>
  <c r="CD41" i="2"/>
  <c r="BM41" i="4" s="1"/>
  <c r="BY41" i="2"/>
  <c r="BH41" i="4" s="1"/>
  <c r="BT41" i="2"/>
  <c r="BC41" i="4" s="1"/>
  <c r="FB40" i="2"/>
  <c r="EK40" i="4" s="1"/>
  <c r="ER40" i="2"/>
  <c r="EA40" i="4" s="1"/>
  <c r="FB39" i="2"/>
  <c r="EK39" i="4" s="1"/>
  <c r="ER39" i="2"/>
  <c r="EA39" i="4" s="1"/>
  <c r="CS39" i="2"/>
  <c r="CB39" i="4" s="1"/>
  <c r="CN39" i="2"/>
  <c r="BW39" i="4" s="1"/>
  <c r="CI39" i="2"/>
  <c r="BR39" i="4" s="1"/>
  <c r="CD39" i="2"/>
  <c r="BM39" i="4" s="1"/>
  <c r="BY39" i="2"/>
  <c r="BH39" i="4" s="1"/>
  <c r="BT39" i="2"/>
  <c r="BC39" i="4" s="1"/>
  <c r="AF39" i="2"/>
  <c r="AC39" i="4" s="1"/>
  <c r="X39" i="2"/>
  <c r="P39" i="2"/>
  <c r="AI39" i="4" s="1"/>
  <c r="FB38" i="2"/>
  <c r="EP38" i="4" s="1"/>
  <c r="ER38" i="2"/>
  <c r="EA38" i="4" s="1"/>
  <c r="DX38" i="2"/>
  <c r="DI38" i="4" s="1"/>
  <c r="DW38" i="2"/>
  <c r="DF38" i="4" s="1"/>
  <c r="CS38" i="2"/>
  <c r="CB38" i="4" s="1"/>
  <c r="CN38" i="2"/>
  <c r="BW38" i="4" s="1"/>
  <c r="CI38" i="2"/>
  <c r="BR38" i="4" s="1"/>
  <c r="CD38" i="2"/>
  <c r="BM38" i="4" s="1"/>
  <c r="BY38" i="2"/>
  <c r="BH38" i="4" s="1"/>
  <c r="BT38" i="2"/>
  <c r="BC38" i="4" s="1"/>
  <c r="AF38" i="2"/>
  <c r="Z38" i="4" s="1"/>
  <c r="X38" i="2"/>
  <c r="P38" i="2"/>
  <c r="AJ38" i="4" s="1"/>
  <c r="FB37" i="2"/>
  <c r="EP37" i="4" s="1"/>
  <c r="ER37" i="2"/>
  <c r="EH37" i="2"/>
  <c r="DV37" i="4" s="1"/>
  <c r="DX37" i="2"/>
  <c r="DH37" i="4" s="1"/>
  <c r="DW37" i="2"/>
  <c r="DF37" i="4" s="1"/>
  <c r="DL37" i="2"/>
  <c r="CV37" i="4" s="1"/>
  <c r="DK37" i="2"/>
  <c r="CT37" i="4" s="1"/>
  <c r="CZ37" i="2"/>
  <c r="CJ37" i="4" s="1"/>
  <c r="CY37" i="2"/>
  <c r="CH37" i="4" s="1"/>
  <c r="CS37" i="2"/>
  <c r="CB37" i="4" s="1"/>
  <c r="CN37" i="2"/>
  <c r="BW37" i="4" s="1"/>
  <c r="CI37" i="2"/>
  <c r="BR37" i="4" s="1"/>
  <c r="CD37" i="2"/>
  <c r="BM37" i="4" s="1"/>
  <c r="BY37" i="2"/>
  <c r="BH37" i="4" s="1"/>
  <c r="BT37" i="2"/>
  <c r="BC37" i="4" s="1"/>
  <c r="FB36" i="2"/>
  <c r="EO36" i="4" s="1"/>
  <c r="ER36" i="2"/>
  <c r="EH36" i="2"/>
  <c r="DU36" i="4" s="1"/>
  <c r="DX36" i="2"/>
  <c r="DI36" i="4" s="1"/>
  <c r="DW36" i="2"/>
  <c r="DF36" i="4" s="1"/>
  <c r="DL36" i="2"/>
  <c r="CY36" i="4" s="1"/>
  <c r="DK36" i="2"/>
  <c r="CT36" i="4" s="1"/>
  <c r="CZ36" i="2"/>
  <c r="CK36" i="4" s="1"/>
  <c r="CY36" i="2"/>
  <c r="CH36" i="4" s="1"/>
  <c r="CS36" i="2"/>
  <c r="CB36" i="4" s="1"/>
  <c r="CN36" i="2"/>
  <c r="BW36" i="4" s="1"/>
  <c r="CI36" i="2"/>
  <c r="BR36" i="4" s="1"/>
  <c r="CD36" i="2"/>
  <c r="BM36" i="4" s="1"/>
  <c r="BY36" i="2"/>
  <c r="BH36" i="4" s="1"/>
  <c r="BT36" i="2"/>
  <c r="BC36" i="4" s="1"/>
  <c r="AF36" i="2"/>
  <c r="AB36" i="4" s="1"/>
  <c r="X36" i="2"/>
  <c r="P36" i="2"/>
  <c r="L36" i="4" s="1"/>
  <c r="FB35" i="2"/>
  <c r="EK35" i="4" s="1"/>
  <c r="ER35" i="2"/>
  <c r="EA35" i="4" s="1"/>
  <c r="FB34" i="2"/>
  <c r="ER34" i="2"/>
  <c r="EE34" i="4" s="1"/>
  <c r="EH34" i="2"/>
  <c r="DX34" i="2"/>
  <c r="DW34" i="2"/>
  <c r="DF34" i="4" s="1"/>
  <c r="DL34" i="2"/>
  <c r="DK34" i="2"/>
  <c r="CT34" i="4" s="1"/>
  <c r="CZ34" i="2"/>
  <c r="CY34" i="2"/>
  <c r="CH34" i="4" s="1"/>
  <c r="CS34" i="2"/>
  <c r="CB34" i="4" s="1"/>
  <c r="CN34" i="2"/>
  <c r="BW34" i="4" s="1"/>
  <c r="CI34" i="2"/>
  <c r="BR34" i="4" s="1"/>
  <c r="CD34" i="2"/>
  <c r="BM34" i="4" s="1"/>
  <c r="BY34" i="2"/>
  <c r="BH34" i="4" s="1"/>
  <c r="BT34" i="2"/>
  <c r="BC34" i="4" s="1"/>
  <c r="AF34" i="2"/>
  <c r="X34" i="2"/>
  <c r="AN34" i="4" s="1"/>
  <c r="P34" i="2"/>
  <c r="AF34" i="4"/>
  <c r="FB33" i="2"/>
  <c r="ER33" i="2"/>
  <c r="EE33" i="4" s="1"/>
  <c r="EH33" i="2"/>
  <c r="DX33" i="2"/>
  <c r="DW33" i="2"/>
  <c r="DF33" i="4" s="1"/>
  <c r="DL33" i="2"/>
  <c r="DK33" i="2"/>
  <c r="CT33" i="4" s="1"/>
  <c r="CZ33" i="2"/>
  <c r="CY33" i="2"/>
  <c r="CH33" i="4" s="1"/>
  <c r="CS33" i="2"/>
  <c r="CB33" i="4" s="1"/>
  <c r="CN33" i="2"/>
  <c r="BW33" i="4" s="1"/>
  <c r="CI33" i="2"/>
  <c r="BR33" i="4" s="1"/>
  <c r="CD33" i="2"/>
  <c r="BM33" i="4" s="1"/>
  <c r="BY33" i="2"/>
  <c r="BH33" i="4" s="1"/>
  <c r="BT33" i="2"/>
  <c r="BC33" i="4" s="1"/>
  <c r="AF33" i="2"/>
  <c r="X33" i="2"/>
  <c r="AN33" i="4" s="1"/>
  <c r="P33" i="2"/>
  <c r="AF33" i="4"/>
  <c r="FB32" i="2"/>
  <c r="ER32" i="2"/>
  <c r="EE32" i="4" s="1"/>
  <c r="EH32" i="2"/>
  <c r="DX32" i="2"/>
  <c r="DW32" i="2"/>
  <c r="DF32" i="4" s="1"/>
  <c r="DL32" i="2"/>
  <c r="DK32" i="2"/>
  <c r="CT32" i="4" s="1"/>
  <c r="CZ32" i="2"/>
  <c r="CY32" i="2"/>
  <c r="CH32" i="4" s="1"/>
  <c r="CS32" i="2"/>
  <c r="CB32" i="4" s="1"/>
  <c r="CN32" i="2"/>
  <c r="BW32" i="4" s="1"/>
  <c r="CI32" i="2"/>
  <c r="BR32" i="4" s="1"/>
  <c r="CD32" i="2"/>
  <c r="BM32" i="4" s="1"/>
  <c r="BY32" i="2"/>
  <c r="BH32" i="4" s="1"/>
  <c r="BT32" i="2"/>
  <c r="BC32" i="4" s="1"/>
  <c r="P32" i="2"/>
  <c r="H32" i="4" s="1"/>
  <c r="AH32" i="4"/>
  <c r="FB31" i="2"/>
  <c r="ER31" i="2"/>
  <c r="EF31" i="4" s="1"/>
  <c r="EH31" i="2"/>
  <c r="DX31" i="2"/>
  <c r="DW31" i="2"/>
  <c r="DF31" i="4" s="1"/>
  <c r="DL31" i="2"/>
  <c r="DK31" i="2"/>
  <c r="CT31" i="4" s="1"/>
  <c r="CZ31" i="2"/>
  <c r="CY31" i="2"/>
  <c r="CH31" i="4" s="1"/>
  <c r="CS31" i="2"/>
  <c r="CB31" i="4" s="1"/>
  <c r="CN31" i="2"/>
  <c r="BW31" i="4" s="1"/>
  <c r="CI31" i="2"/>
  <c r="BR31" i="4" s="1"/>
  <c r="CD31" i="2"/>
  <c r="BM31" i="4" s="1"/>
  <c r="BY31" i="2"/>
  <c r="BH31" i="4" s="1"/>
  <c r="BT31" i="2"/>
  <c r="BC31" i="4" s="1"/>
  <c r="AF31" i="2"/>
  <c r="X31" i="2"/>
  <c r="U31" i="4" s="1"/>
  <c r="P31" i="2"/>
  <c r="AG31" i="4"/>
  <c r="FB30" i="2"/>
  <c r="ER30" i="2"/>
  <c r="EF30" i="4" s="1"/>
  <c r="EH30" i="2"/>
  <c r="DX30" i="2"/>
  <c r="DW30" i="2"/>
  <c r="DF30" i="4" s="1"/>
  <c r="DL30" i="2"/>
  <c r="DK30" i="2"/>
  <c r="CT30" i="4" s="1"/>
  <c r="CZ30" i="2"/>
  <c r="CY30" i="2"/>
  <c r="CH30" i="4" s="1"/>
  <c r="CS30" i="2"/>
  <c r="CB30" i="4" s="1"/>
  <c r="CN30" i="2"/>
  <c r="BW30" i="4" s="1"/>
  <c r="CI30" i="2"/>
  <c r="BR30" i="4" s="1"/>
  <c r="CD30" i="2"/>
  <c r="BM30" i="4" s="1"/>
  <c r="BY30" i="2"/>
  <c r="BH30" i="4" s="1"/>
  <c r="BT30" i="2"/>
  <c r="BC30" i="4" s="1"/>
  <c r="AF30" i="2"/>
  <c r="X30" i="2"/>
  <c r="U30" i="4" s="1"/>
  <c r="P30" i="2"/>
  <c r="AG30" i="4"/>
  <c r="FB29" i="2"/>
  <c r="ER29" i="2"/>
  <c r="EF29" i="4" s="1"/>
  <c r="EH29" i="2"/>
  <c r="DX29" i="2"/>
  <c r="DW29" i="2"/>
  <c r="DF29" i="4" s="1"/>
  <c r="DL29" i="2"/>
  <c r="DK29" i="2"/>
  <c r="CT29" i="4" s="1"/>
  <c r="CZ29" i="2"/>
  <c r="CY29" i="2"/>
  <c r="CH29" i="4" s="1"/>
  <c r="CS29" i="2"/>
  <c r="CB29" i="4" s="1"/>
  <c r="CN29" i="2"/>
  <c r="BW29" i="4" s="1"/>
  <c r="CI29" i="2"/>
  <c r="BR29" i="4" s="1"/>
  <c r="CD29" i="2"/>
  <c r="BM29" i="4" s="1"/>
  <c r="BY29" i="2"/>
  <c r="BH29" i="4" s="1"/>
  <c r="BT29" i="2"/>
  <c r="BC29" i="4" s="1"/>
  <c r="AF29" i="2"/>
  <c r="X29" i="2"/>
  <c r="U29" i="4" s="1"/>
  <c r="P29" i="2"/>
  <c r="AG29" i="4"/>
  <c r="FB28" i="2"/>
  <c r="EK28" i="4" s="1"/>
  <c r="ER28" i="2"/>
  <c r="EA28" i="4" s="1"/>
  <c r="FB27" i="2"/>
  <c r="EM27" i="4" s="1"/>
  <c r="ER27" i="2"/>
  <c r="EH27" i="2"/>
  <c r="DS27" i="4" s="1"/>
  <c r="DX27" i="2"/>
  <c r="DK27" i="4" s="1"/>
  <c r="DW27" i="2"/>
  <c r="DF27" i="4" s="1"/>
  <c r="DL27" i="2"/>
  <c r="CW27" i="4" s="1"/>
  <c r="DK27" i="2"/>
  <c r="CT27" i="4" s="1"/>
  <c r="CZ27" i="2"/>
  <c r="CM27" i="4" s="1"/>
  <c r="CY27" i="2"/>
  <c r="CH27" i="4" s="1"/>
  <c r="CS27" i="2"/>
  <c r="CB27" i="4" s="1"/>
  <c r="CN27" i="2"/>
  <c r="BW27" i="4" s="1"/>
  <c r="CI27" i="2"/>
  <c r="BR27" i="4" s="1"/>
  <c r="CD27" i="2"/>
  <c r="BM27" i="4" s="1"/>
  <c r="BY27" i="2"/>
  <c r="BH27" i="4" s="1"/>
  <c r="BT27" i="2"/>
  <c r="BC27" i="4" s="1"/>
  <c r="AF27" i="2"/>
  <c r="Z27" i="4" s="1"/>
  <c r="X27" i="2"/>
  <c r="P27" i="2"/>
  <c r="AJ27" i="4" s="1"/>
  <c r="FB26" i="2"/>
  <c r="EK26" i="4" s="1"/>
  <c r="ER26" i="2"/>
  <c r="EA26" i="4" s="1"/>
  <c r="FB25" i="2"/>
  <c r="ER25" i="2"/>
  <c r="EC25" i="4" s="1"/>
  <c r="EH25" i="2"/>
  <c r="DX25" i="2"/>
  <c r="DW25" i="2"/>
  <c r="DF25" i="4" s="1"/>
  <c r="DL25" i="2"/>
  <c r="DK25" i="2"/>
  <c r="CT25" i="4" s="1"/>
  <c r="CZ25" i="2"/>
  <c r="CY25" i="2"/>
  <c r="CH25" i="4" s="1"/>
  <c r="CS25" i="2"/>
  <c r="CB25" i="4" s="1"/>
  <c r="CN25" i="2"/>
  <c r="BW25" i="4" s="1"/>
  <c r="CI25" i="2"/>
  <c r="BR25" i="4" s="1"/>
  <c r="CD25" i="2"/>
  <c r="BM25" i="4" s="1"/>
  <c r="BY25" i="2"/>
  <c r="BH25" i="4" s="1"/>
  <c r="BT25" i="2"/>
  <c r="BC25" i="4" s="1"/>
  <c r="AF25" i="2"/>
  <c r="X25" i="2"/>
  <c r="AL25" i="4" s="1"/>
  <c r="P25" i="2"/>
  <c r="AH25" i="4"/>
  <c r="FB24" i="2"/>
  <c r="ER24" i="2"/>
  <c r="EC24" i="4" s="1"/>
  <c r="EH24" i="2"/>
  <c r="DX24" i="2"/>
  <c r="DW24" i="2"/>
  <c r="DF24" i="4" s="1"/>
  <c r="DL24" i="2"/>
  <c r="DK24" i="2"/>
  <c r="CT24" i="4" s="1"/>
  <c r="CZ24" i="2"/>
  <c r="CY24" i="2"/>
  <c r="CH24" i="4" s="1"/>
  <c r="CS24" i="2"/>
  <c r="CB24" i="4" s="1"/>
  <c r="CN24" i="2"/>
  <c r="BW24" i="4" s="1"/>
  <c r="CI24" i="2"/>
  <c r="BR24" i="4" s="1"/>
  <c r="CD24" i="2"/>
  <c r="BM24" i="4" s="1"/>
  <c r="BY24" i="2"/>
  <c r="BH24" i="4" s="1"/>
  <c r="BT24" i="2"/>
  <c r="BC24" i="4" s="1"/>
  <c r="AF24" i="2"/>
  <c r="X24" i="2"/>
  <c r="AL24" i="4" s="1"/>
  <c r="P24" i="2"/>
  <c r="AH24" i="4"/>
  <c r="FB23" i="2"/>
  <c r="ER23" i="2"/>
  <c r="EC23" i="4" s="1"/>
  <c r="EH23" i="2"/>
  <c r="DX23" i="2"/>
  <c r="DW23" i="2"/>
  <c r="DF23" i="4" s="1"/>
  <c r="DL23" i="2"/>
  <c r="DK23" i="2"/>
  <c r="CT23" i="4" s="1"/>
  <c r="CZ23" i="2"/>
  <c r="CY23" i="2"/>
  <c r="CH23" i="4" s="1"/>
  <c r="CS23" i="2"/>
  <c r="CB23" i="4" s="1"/>
  <c r="CN23" i="2"/>
  <c r="BW23" i="4" s="1"/>
  <c r="CI23" i="2"/>
  <c r="BR23" i="4" s="1"/>
  <c r="CD23" i="2"/>
  <c r="BM23" i="4" s="1"/>
  <c r="BY23" i="2"/>
  <c r="BH23" i="4" s="1"/>
  <c r="BT23" i="2"/>
  <c r="BC23" i="4" s="1"/>
  <c r="AF23" i="2"/>
  <c r="X23" i="2"/>
  <c r="AL23" i="4" s="1"/>
  <c r="P23" i="2"/>
  <c r="AH23" i="4"/>
  <c r="FB22" i="2"/>
  <c r="ER22" i="2"/>
  <c r="EC22" i="4" s="1"/>
  <c r="EH22" i="2"/>
  <c r="DX22" i="2"/>
  <c r="DJ22" i="4" s="1"/>
  <c r="DW22" i="2"/>
  <c r="DF22" i="4" s="1"/>
  <c r="DL22" i="2"/>
  <c r="CX22" i="4" s="1"/>
  <c r="DK22" i="2"/>
  <c r="CT22" i="4" s="1"/>
  <c r="CZ22" i="2"/>
  <c r="CL22" i="4" s="1"/>
  <c r="CY22" i="2"/>
  <c r="CH22" i="4" s="1"/>
  <c r="CS22" i="2"/>
  <c r="CB22" i="4" s="1"/>
  <c r="CN22" i="2"/>
  <c r="BW22" i="4" s="1"/>
  <c r="CI22" i="2"/>
  <c r="BR22" i="4" s="1"/>
  <c r="CD22" i="2"/>
  <c r="BM22" i="4" s="1"/>
  <c r="BY22" i="2"/>
  <c r="BH22" i="4" s="1"/>
  <c r="BT22" i="2"/>
  <c r="BC22" i="4" s="1"/>
  <c r="AF22" i="2"/>
  <c r="AC22" i="4" s="1"/>
  <c r="X22" i="2"/>
  <c r="AM22" i="4" s="1"/>
  <c r="P22" i="2"/>
  <c r="AK22" i="4" s="1"/>
  <c r="AG22" i="4"/>
  <c r="FB21" i="2"/>
  <c r="EP21" i="4" s="1"/>
  <c r="ER21" i="2"/>
  <c r="EF21" i="4" s="1"/>
  <c r="EH21" i="2"/>
  <c r="DV21" i="4" s="1"/>
  <c r="DX21" i="2"/>
  <c r="DJ21" i="4" s="1"/>
  <c r="DW21" i="2"/>
  <c r="DF21" i="4" s="1"/>
  <c r="DL21" i="2"/>
  <c r="CX21" i="4" s="1"/>
  <c r="DK21" i="2"/>
  <c r="CT21" i="4" s="1"/>
  <c r="CZ21" i="2"/>
  <c r="CL21" i="4" s="1"/>
  <c r="CY21" i="2"/>
  <c r="CH21" i="4" s="1"/>
  <c r="CS21" i="2"/>
  <c r="CB21" i="4" s="1"/>
  <c r="CN21" i="2"/>
  <c r="BW21" i="4" s="1"/>
  <c r="CI21" i="2"/>
  <c r="BR21" i="4" s="1"/>
  <c r="CD21" i="2"/>
  <c r="BM21" i="4" s="1"/>
  <c r="BY21" i="2"/>
  <c r="BH21" i="4" s="1"/>
  <c r="BT21" i="2"/>
  <c r="BC21" i="4" s="1"/>
  <c r="AF21" i="2"/>
  <c r="AC21" i="4" s="1"/>
  <c r="X21" i="2"/>
  <c r="AM21" i="4" s="1"/>
  <c r="P21" i="2"/>
  <c r="AK21" i="4" s="1"/>
  <c r="AG21" i="4"/>
  <c r="FB20" i="2"/>
  <c r="EP20" i="4" s="1"/>
  <c r="ER20" i="2"/>
  <c r="EF20" i="4" s="1"/>
  <c r="EH20" i="2"/>
  <c r="DV20" i="4" s="1"/>
  <c r="DX20" i="2"/>
  <c r="DJ20" i="4" s="1"/>
  <c r="DW20" i="2"/>
  <c r="DF20" i="4" s="1"/>
  <c r="DL20" i="2"/>
  <c r="CX20" i="4" s="1"/>
  <c r="DK20" i="2"/>
  <c r="CT20" i="4" s="1"/>
  <c r="CZ20" i="2"/>
  <c r="CL20" i="4" s="1"/>
  <c r="CY20" i="2"/>
  <c r="CH20" i="4" s="1"/>
  <c r="CS20" i="2"/>
  <c r="CB20" i="4" s="1"/>
  <c r="CN20" i="2"/>
  <c r="BW20" i="4" s="1"/>
  <c r="CI20" i="2"/>
  <c r="BR20" i="4" s="1"/>
  <c r="CD20" i="2"/>
  <c r="BM20" i="4" s="1"/>
  <c r="BY20" i="2"/>
  <c r="BH20" i="4" s="1"/>
  <c r="BT20" i="2"/>
  <c r="BC20" i="4" s="1"/>
  <c r="AF20" i="2"/>
  <c r="AC20" i="4" s="1"/>
  <c r="X20" i="2"/>
  <c r="AM20" i="4" s="1"/>
  <c r="P20" i="2"/>
  <c r="AK20" i="4" s="1"/>
  <c r="AG20" i="4"/>
  <c r="FB19" i="2"/>
  <c r="EP19" i="4" s="1"/>
  <c r="ER19" i="2"/>
  <c r="EF19" i="4" s="1"/>
  <c r="EH19" i="2"/>
  <c r="DV19" i="4" s="1"/>
  <c r="DX19" i="2"/>
  <c r="DJ19" i="4" s="1"/>
  <c r="DW19" i="2"/>
  <c r="DF19" i="4" s="1"/>
  <c r="DL19" i="2"/>
  <c r="CX19" i="4" s="1"/>
  <c r="DK19" i="2"/>
  <c r="CT19" i="4" s="1"/>
  <c r="CZ19" i="2"/>
  <c r="CL19" i="4" s="1"/>
  <c r="CY19" i="2"/>
  <c r="CH19" i="4" s="1"/>
  <c r="CS19" i="2"/>
  <c r="CB19" i="4" s="1"/>
  <c r="CN19" i="2"/>
  <c r="BW19" i="4" s="1"/>
  <c r="CI19" i="2"/>
  <c r="BR19" i="4" s="1"/>
  <c r="CD19" i="2"/>
  <c r="BM19" i="4" s="1"/>
  <c r="BY19" i="2"/>
  <c r="BH19" i="4" s="1"/>
  <c r="BT19" i="2"/>
  <c r="BC19" i="4" s="1"/>
  <c r="AF19" i="2"/>
  <c r="AC19" i="4" s="1"/>
  <c r="X19" i="2"/>
  <c r="AM19" i="4" s="1"/>
  <c r="P19" i="2"/>
  <c r="AK19" i="4" s="1"/>
  <c r="AG19" i="4"/>
  <c r="FB18" i="2"/>
  <c r="EP18" i="4" s="1"/>
  <c r="ER18" i="2"/>
  <c r="EF18" i="4" s="1"/>
  <c r="EH18" i="2"/>
  <c r="DV18" i="4" s="1"/>
  <c r="DX18" i="2"/>
  <c r="DJ18" i="4" s="1"/>
  <c r="DW18" i="2"/>
  <c r="DF18" i="4" s="1"/>
  <c r="DL18" i="2"/>
  <c r="CX18" i="4" s="1"/>
  <c r="DK18" i="2"/>
  <c r="CT18" i="4" s="1"/>
  <c r="CZ18" i="2"/>
  <c r="CL18" i="4" s="1"/>
  <c r="CY18" i="2"/>
  <c r="CH18" i="4" s="1"/>
  <c r="CS18" i="2"/>
  <c r="CB18" i="4" s="1"/>
  <c r="CN18" i="2"/>
  <c r="BW18" i="4" s="1"/>
  <c r="CI18" i="2"/>
  <c r="BR18" i="4" s="1"/>
  <c r="CD18" i="2"/>
  <c r="BM18" i="4" s="1"/>
  <c r="BY18" i="2"/>
  <c r="BH18" i="4" s="1"/>
  <c r="BT18" i="2"/>
  <c r="BC18" i="4" s="1"/>
  <c r="AF18" i="2"/>
  <c r="AC18" i="4" s="1"/>
  <c r="X18" i="2"/>
  <c r="AM18" i="4" s="1"/>
  <c r="P18" i="2"/>
  <c r="AK18" i="4" s="1"/>
  <c r="AG18" i="4"/>
  <c r="FB17" i="2"/>
  <c r="EK17" i="4" s="1"/>
  <c r="ER17" i="2"/>
  <c r="EA17" i="4" s="1"/>
  <c r="CZ17" i="2"/>
  <c r="CM17" i="4" s="1"/>
  <c r="CY17" i="2"/>
  <c r="CH17" i="4" s="1"/>
  <c r="FB16" i="2"/>
  <c r="EP16" i="4" s="1"/>
  <c r="ER16" i="2"/>
  <c r="EF16" i="4" s="1"/>
  <c r="EH16" i="2"/>
  <c r="DV16" i="4" s="1"/>
  <c r="DX16" i="2"/>
  <c r="DJ16" i="4" s="1"/>
  <c r="DW16" i="2"/>
  <c r="DF16" i="4" s="1"/>
  <c r="DL16" i="2"/>
  <c r="CX16" i="4" s="1"/>
  <c r="DK16" i="2"/>
  <c r="CT16" i="4" s="1"/>
  <c r="CZ16" i="2"/>
  <c r="CL16" i="4" s="1"/>
  <c r="CY16" i="2"/>
  <c r="CH16" i="4" s="1"/>
  <c r="CS16" i="2"/>
  <c r="CB16" i="4" s="1"/>
  <c r="CN16" i="2"/>
  <c r="BW16" i="4" s="1"/>
  <c r="CI16" i="2"/>
  <c r="BR16" i="4" s="1"/>
  <c r="CD16" i="2"/>
  <c r="BM16" i="4" s="1"/>
  <c r="BY16" i="2"/>
  <c r="BH16" i="4" s="1"/>
  <c r="BT16" i="2"/>
  <c r="BC16" i="4" s="1"/>
  <c r="AF16" i="2"/>
  <c r="AC16" i="4" s="1"/>
  <c r="X16" i="2"/>
  <c r="AM16" i="4" s="1"/>
  <c r="P16" i="2"/>
  <c r="AK16" i="4" s="1"/>
  <c r="AG16" i="4"/>
  <c r="FB15" i="2"/>
  <c r="EP15" i="4" s="1"/>
  <c r="ER15" i="2"/>
  <c r="EF15" i="4" s="1"/>
  <c r="EH15" i="2"/>
  <c r="DV15" i="4" s="1"/>
  <c r="DX15" i="2"/>
  <c r="DJ15" i="4" s="1"/>
  <c r="DW15" i="2"/>
  <c r="DF15" i="4" s="1"/>
  <c r="DL15" i="2"/>
  <c r="CX15" i="4" s="1"/>
  <c r="DK15" i="2"/>
  <c r="CT15" i="4" s="1"/>
  <c r="CZ15" i="2"/>
  <c r="CL15" i="4" s="1"/>
  <c r="CY15" i="2"/>
  <c r="CH15" i="4" s="1"/>
  <c r="CS15" i="2"/>
  <c r="CB15" i="4" s="1"/>
  <c r="CN15" i="2"/>
  <c r="BW15" i="4" s="1"/>
  <c r="CI15" i="2"/>
  <c r="BR15" i="4" s="1"/>
  <c r="CD15" i="2"/>
  <c r="BM15" i="4" s="1"/>
  <c r="BY15" i="2"/>
  <c r="BH15" i="4" s="1"/>
  <c r="BT15" i="2"/>
  <c r="BC15" i="4" s="1"/>
  <c r="AF15" i="2"/>
  <c r="AC15" i="4" s="1"/>
  <c r="X15" i="2"/>
  <c r="AM15" i="4" s="1"/>
  <c r="P15" i="2"/>
  <c r="AK15" i="4" s="1"/>
  <c r="AG15" i="4"/>
  <c r="FB14" i="2"/>
  <c r="EP14" i="4" s="1"/>
  <c r="ER14" i="2"/>
  <c r="EF14" i="4" s="1"/>
  <c r="EH14" i="2"/>
  <c r="DV14" i="4" s="1"/>
  <c r="DX14" i="2"/>
  <c r="DJ14" i="4" s="1"/>
  <c r="DW14" i="2"/>
  <c r="DF14" i="4" s="1"/>
  <c r="DL14" i="2"/>
  <c r="CX14" i="4" s="1"/>
  <c r="DK14" i="2"/>
  <c r="CT14" i="4" s="1"/>
  <c r="CZ14" i="2"/>
  <c r="CL14" i="4" s="1"/>
  <c r="CY14" i="2"/>
  <c r="CH14" i="4" s="1"/>
  <c r="CS14" i="2"/>
  <c r="CB14" i="4" s="1"/>
  <c r="CN14" i="2"/>
  <c r="BW14" i="4" s="1"/>
  <c r="CI14" i="2"/>
  <c r="BR14" i="4" s="1"/>
  <c r="CD14" i="2"/>
  <c r="BM14" i="4" s="1"/>
  <c r="BY14" i="2"/>
  <c r="BH14" i="4" s="1"/>
  <c r="BT14" i="2"/>
  <c r="BC14" i="4" s="1"/>
  <c r="AF14" i="2"/>
  <c r="AC14" i="4" s="1"/>
  <c r="X14" i="2"/>
  <c r="AM14" i="4" s="1"/>
  <c r="P14" i="2"/>
  <c r="AK14" i="4" s="1"/>
  <c r="AG14" i="4"/>
  <c r="FB13" i="2"/>
  <c r="EP13" i="4" s="1"/>
  <c r="ER13" i="2"/>
  <c r="EF13" i="4" s="1"/>
  <c r="EH13" i="2"/>
  <c r="DV13" i="4" s="1"/>
  <c r="DX13" i="2"/>
  <c r="DJ13" i="4" s="1"/>
  <c r="DW13" i="2"/>
  <c r="DF13" i="4" s="1"/>
  <c r="DL13" i="2"/>
  <c r="CX13" i="4" s="1"/>
  <c r="DK13" i="2"/>
  <c r="CT13" i="4" s="1"/>
  <c r="CZ13" i="2"/>
  <c r="CL13" i="4" s="1"/>
  <c r="CY13" i="2"/>
  <c r="CH13" i="4" s="1"/>
  <c r="CS13" i="2"/>
  <c r="CB13" i="4" s="1"/>
  <c r="CN13" i="2"/>
  <c r="BW13" i="4" s="1"/>
  <c r="CI13" i="2"/>
  <c r="BR13" i="4" s="1"/>
  <c r="CD13" i="2"/>
  <c r="BM13" i="4" s="1"/>
  <c r="BY13" i="2"/>
  <c r="BH13" i="4" s="1"/>
  <c r="BT13" i="2"/>
  <c r="BC13" i="4" s="1"/>
  <c r="AF13" i="2"/>
  <c r="AC13" i="4" s="1"/>
  <c r="X13" i="2"/>
  <c r="AM13" i="4" s="1"/>
  <c r="P13" i="2"/>
  <c r="AK13" i="4" s="1"/>
  <c r="AG13" i="4"/>
  <c r="FB12" i="2"/>
  <c r="EP12" i="4" s="1"/>
  <c r="ER12" i="2"/>
  <c r="EA12" i="4" s="1"/>
  <c r="EH12" i="2"/>
  <c r="DU12" i="4" s="1"/>
  <c r="DL12" i="2"/>
  <c r="CR12" i="4" s="1"/>
  <c r="FB11" i="2"/>
  <c r="EO11" i="4" s="1"/>
  <c r="ER11" i="2"/>
  <c r="EE11" i="4" s="1"/>
  <c r="EH11" i="2"/>
  <c r="DU11" i="4" s="1"/>
  <c r="DX11" i="2"/>
  <c r="DK11" i="4" s="1"/>
  <c r="DW11" i="2"/>
  <c r="DF11" i="4" s="1"/>
  <c r="DL11" i="2"/>
  <c r="CY11" i="4" s="1"/>
  <c r="DK11" i="2"/>
  <c r="CT11" i="4" s="1"/>
  <c r="CZ11" i="2"/>
  <c r="CM11" i="4" s="1"/>
  <c r="CY11" i="2"/>
  <c r="CH11" i="4" s="1"/>
  <c r="CS11" i="2"/>
  <c r="CB11" i="4" s="1"/>
  <c r="CN11" i="2"/>
  <c r="BW11" i="4" s="1"/>
  <c r="CI11" i="2"/>
  <c r="BR11" i="4" s="1"/>
  <c r="CD11" i="2"/>
  <c r="BM11" i="4" s="1"/>
  <c r="BY11" i="2"/>
  <c r="BH11" i="4" s="1"/>
  <c r="BT11" i="2"/>
  <c r="BC11" i="4" s="1"/>
  <c r="AF11" i="2"/>
  <c r="AB11" i="4" s="1"/>
  <c r="X11" i="2"/>
  <c r="AN11" i="4" s="1"/>
  <c r="P11" i="2"/>
  <c r="AJ11" i="4" s="1"/>
  <c r="AH11" i="4"/>
  <c r="FB10" i="2"/>
  <c r="EO10" i="4" s="1"/>
  <c r="ER10" i="2"/>
  <c r="EE10" i="4" s="1"/>
  <c r="EH10" i="2"/>
  <c r="DU10" i="4" s="1"/>
  <c r="DX10" i="2"/>
  <c r="DK10" i="4" s="1"/>
  <c r="DW10" i="2"/>
  <c r="DF10" i="4" s="1"/>
  <c r="DL10" i="2"/>
  <c r="CY10" i="4" s="1"/>
  <c r="DK10" i="2"/>
  <c r="CT10" i="4" s="1"/>
  <c r="CZ10" i="2"/>
  <c r="CM10" i="4" s="1"/>
  <c r="CY10" i="2"/>
  <c r="CH10" i="4" s="1"/>
  <c r="CS10" i="2"/>
  <c r="CB10" i="4" s="1"/>
  <c r="CN10" i="2"/>
  <c r="BW10" i="4" s="1"/>
  <c r="CI10" i="2"/>
  <c r="BR10" i="4" s="1"/>
  <c r="CD10" i="2"/>
  <c r="BM10" i="4" s="1"/>
  <c r="BY10" i="2"/>
  <c r="BH10" i="4" s="1"/>
  <c r="BT10" i="2"/>
  <c r="BC10" i="4" s="1"/>
  <c r="P10" i="2"/>
  <c r="AH10" i="4"/>
  <c r="FB9" i="2"/>
  <c r="EO9" i="4" s="1"/>
  <c r="ER9" i="2"/>
  <c r="EE9" i="4" s="1"/>
  <c r="EH9" i="2"/>
  <c r="DU9" i="4" s="1"/>
  <c r="DX9" i="2"/>
  <c r="DK9" i="4" s="1"/>
  <c r="DW9" i="2"/>
  <c r="DF9" i="4" s="1"/>
  <c r="DL9" i="2"/>
  <c r="CY9" i="4" s="1"/>
  <c r="DK9" i="2"/>
  <c r="CT9" i="4" s="1"/>
  <c r="CZ9" i="2"/>
  <c r="CM9" i="4" s="1"/>
  <c r="CY9" i="2"/>
  <c r="CH9" i="4" s="1"/>
  <c r="CS9" i="2"/>
  <c r="CB9" i="4" s="1"/>
  <c r="CN9" i="2"/>
  <c r="BW9" i="4" s="1"/>
  <c r="CI9" i="2"/>
  <c r="BR9" i="4" s="1"/>
  <c r="CD9" i="2"/>
  <c r="BM9" i="4" s="1"/>
  <c r="BY9" i="2"/>
  <c r="BH9" i="4" s="1"/>
  <c r="BT9" i="2"/>
  <c r="BC9" i="4" s="1"/>
  <c r="AF9" i="2"/>
  <c r="AB9" i="4" s="1"/>
  <c r="X9" i="2"/>
  <c r="AN9" i="4" s="1"/>
  <c r="P9" i="2"/>
  <c r="AJ9" i="4" s="1"/>
  <c r="AH9" i="4"/>
  <c r="FB8" i="2"/>
  <c r="EO8" i="4" s="1"/>
  <c r="ER8" i="2"/>
  <c r="EE8" i="4" s="1"/>
  <c r="EH8" i="2"/>
  <c r="DU8" i="4" s="1"/>
  <c r="DX8" i="2"/>
  <c r="DK8" i="4" s="1"/>
  <c r="DW8" i="2"/>
  <c r="DF8" i="4" s="1"/>
  <c r="DL8" i="2"/>
  <c r="CY8" i="4" s="1"/>
  <c r="DK8" i="2"/>
  <c r="CT8" i="4" s="1"/>
  <c r="CZ8" i="2"/>
  <c r="CM8" i="4" s="1"/>
  <c r="CY8" i="2"/>
  <c r="CH8" i="4" s="1"/>
  <c r="CS8" i="2"/>
  <c r="CB8" i="4" s="1"/>
  <c r="CN8" i="2"/>
  <c r="BW8" i="4" s="1"/>
  <c r="CI8" i="2"/>
  <c r="BR8" i="4" s="1"/>
  <c r="CD8" i="2"/>
  <c r="BM8" i="4" s="1"/>
  <c r="BY8" i="2"/>
  <c r="BH8" i="4" s="1"/>
  <c r="BT8" i="2"/>
  <c r="BC8" i="4" s="1"/>
  <c r="AF8" i="2"/>
  <c r="AB8" i="4" s="1"/>
  <c r="X8" i="2"/>
  <c r="AN8" i="4" s="1"/>
  <c r="P8" i="2"/>
  <c r="AJ8" i="4" s="1"/>
  <c r="AH8" i="4"/>
  <c r="FB7" i="2"/>
  <c r="EO7" i="4" s="1"/>
  <c r="DX7" i="2"/>
  <c r="DW7" i="2"/>
  <c r="CS7" i="2"/>
  <c r="CB7" i="4" s="1"/>
  <c r="CN7" i="2"/>
  <c r="BW7" i="4" s="1"/>
  <c r="CI7" i="2"/>
  <c r="BR7" i="4" s="1"/>
  <c r="CD7" i="2"/>
  <c r="BM7" i="4" s="1"/>
  <c r="BY7" i="2"/>
  <c r="BH7" i="4" s="1"/>
  <c r="BT7" i="2"/>
  <c r="BC7" i="4" s="1"/>
  <c r="AF7" i="2"/>
  <c r="AC7" i="4" s="1"/>
  <c r="X7" i="2"/>
  <c r="AM7" i="4" s="1"/>
  <c r="P7" i="2"/>
  <c r="AK7" i="4" s="1"/>
  <c r="AG7" i="4"/>
  <c r="FB6" i="2"/>
  <c r="EP6" i="4" s="1"/>
  <c r="DX6" i="2"/>
  <c r="DW6" i="2"/>
  <c r="CS6" i="2"/>
  <c r="CB6" i="4" s="1"/>
  <c r="CN6" i="2"/>
  <c r="BW6" i="4" s="1"/>
  <c r="CI6" i="2"/>
  <c r="BR6" i="4" s="1"/>
  <c r="CD6" i="2"/>
  <c r="BM6" i="4" s="1"/>
  <c r="BY6" i="2"/>
  <c r="BH6" i="4" s="1"/>
  <c r="BT6" i="2"/>
  <c r="BC6" i="4" s="1"/>
  <c r="AF6" i="2"/>
  <c r="AB6" i="4" s="1"/>
  <c r="X6" i="2"/>
  <c r="AN6" i="4" s="1"/>
  <c r="P6" i="2"/>
  <c r="AJ6" i="4" s="1"/>
  <c r="AH6" i="4"/>
  <c r="FB5" i="2"/>
  <c r="EO5" i="4" s="1"/>
  <c r="DX5" i="2"/>
  <c r="DW5" i="2"/>
  <c r="CS5" i="2"/>
  <c r="CB5" i="4" s="1"/>
  <c r="CN5" i="2"/>
  <c r="BW5" i="4" s="1"/>
  <c r="CI5" i="2"/>
  <c r="BR5" i="4" s="1"/>
  <c r="CD5" i="2"/>
  <c r="BM5" i="4" s="1"/>
  <c r="BY5" i="2"/>
  <c r="BH5" i="4" s="1"/>
  <c r="BT5" i="2"/>
  <c r="BC5" i="4" s="1"/>
  <c r="AF5" i="2"/>
  <c r="AC5" i="4" s="1"/>
  <c r="X5" i="2"/>
  <c r="AM5" i="4" s="1"/>
  <c r="P5" i="2"/>
  <c r="AK5" i="4" s="1"/>
  <c r="AG5" i="4"/>
  <c r="AR55" i="4" l="1"/>
  <c r="BD55" i="4"/>
  <c r="BN55" i="4"/>
  <c r="BX55" i="4"/>
  <c r="BT59" i="2"/>
  <c r="BY59" i="2"/>
  <c r="CD59" i="2"/>
  <c r="CI59" i="2"/>
  <c r="CN59" i="2"/>
  <c r="CY60" i="2"/>
  <c r="DW60" i="2"/>
  <c r="AW55" i="4"/>
  <c r="BT58" i="2"/>
  <c r="BY58" i="2"/>
  <c r="CD58" i="2"/>
  <c r="CI58" i="2"/>
  <c r="CN58" i="2"/>
  <c r="CS58" i="2"/>
  <c r="CY59" i="2"/>
  <c r="DW59" i="2"/>
  <c r="DK58" i="2"/>
  <c r="CS59" i="2"/>
  <c r="DK59" i="2"/>
  <c r="BT60" i="2"/>
  <c r="BY60" i="2"/>
  <c r="CD60" i="2"/>
  <c r="CI60" i="2"/>
  <c r="CN60" i="2"/>
  <c r="CS60" i="2"/>
  <c r="DK60" i="2"/>
  <c r="DX55" i="2"/>
  <c r="EC55" i="2" s="1"/>
  <c r="DL55" i="4" s="1"/>
  <c r="AQ55" i="4"/>
  <c r="AZ55" i="4"/>
  <c r="BJ55" i="4"/>
  <c r="BT55" i="4"/>
  <c r="CY58" i="2"/>
  <c r="DW58" i="2"/>
  <c r="DV22" i="4"/>
  <c r="DT22" i="4"/>
  <c r="DR22" i="4"/>
  <c r="DP22" i="4"/>
  <c r="DN22" i="4"/>
  <c r="EP22" i="4"/>
  <c r="EN22" i="4"/>
  <c r="EL22" i="4"/>
  <c r="EJ22" i="4"/>
  <c r="EH22" i="4"/>
  <c r="AK23" i="4"/>
  <c r="AI23" i="4"/>
  <c r="M23" i="4"/>
  <c r="K23" i="4"/>
  <c r="I23" i="4"/>
  <c r="AC23" i="4"/>
  <c r="AA23" i="4"/>
  <c r="Y23" i="4"/>
  <c r="CL23" i="4"/>
  <c r="CJ23" i="4"/>
  <c r="CF23" i="4"/>
  <c r="CD23" i="4"/>
  <c r="CX23" i="4"/>
  <c r="CV23" i="4"/>
  <c r="CR23" i="4"/>
  <c r="CP23" i="4"/>
  <c r="DJ23" i="4"/>
  <c r="DH23" i="4"/>
  <c r="DD23" i="4"/>
  <c r="DB23" i="4"/>
  <c r="DV23" i="4"/>
  <c r="DT23" i="4"/>
  <c r="DR23" i="4"/>
  <c r="DP23" i="4"/>
  <c r="DN23" i="4"/>
  <c r="EP23" i="4"/>
  <c r="EN23" i="4"/>
  <c r="EL23" i="4"/>
  <c r="EJ23" i="4"/>
  <c r="EH23" i="4"/>
  <c r="AK24" i="4"/>
  <c r="AI24" i="4"/>
  <c r="M24" i="4"/>
  <c r="K24" i="4"/>
  <c r="I24" i="4"/>
  <c r="AC24" i="4"/>
  <c r="AA24" i="4"/>
  <c r="Y24" i="4"/>
  <c r="CL24" i="4"/>
  <c r="CJ24" i="4"/>
  <c r="CF24" i="4"/>
  <c r="CD24" i="4"/>
  <c r="CX24" i="4"/>
  <c r="CV24" i="4"/>
  <c r="CR24" i="4"/>
  <c r="CP24" i="4"/>
  <c r="DJ24" i="4"/>
  <c r="DH24" i="4"/>
  <c r="DD24" i="4"/>
  <c r="DB24" i="4"/>
  <c r="DV24" i="4"/>
  <c r="DT24" i="4"/>
  <c r="DR24" i="4"/>
  <c r="DP24" i="4"/>
  <c r="DN24" i="4"/>
  <c r="EP24" i="4"/>
  <c r="EN24" i="4"/>
  <c r="EL24" i="4"/>
  <c r="EJ24" i="4"/>
  <c r="EH24" i="4"/>
  <c r="AK25" i="4"/>
  <c r="AI25" i="4"/>
  <c r="M25" i="4"/>
  <c r="K25" i="4"/>
  <c r="I25" i="4"/>
  <c r="AC25" i="4"/>
  <c r="AA25" i="4"/>
  <c r="Y25" i="4"/>
  <c r="CL25" i="4"/>
  <c r="CJ25" i="4"/>
  <c r="CF25" i="4"/>
  <c r="CD25" i="4"/>
  <c r="CX25" i="4"/>
  <c r="CV25" i="4"/>
  <c r="CR25" i="4"/>
  <c r="CP25" i="4"/>
  <c r="DJ25" i="4"/>
  <c r="DH25" i="4"/>
  <c r="DD25" i="4"/>
  <c r="DB25" i="4"/>
  <c r="DV25" i="4"/>
  <c r="DT25" i="4"/>
  <c r="DR25" i="4"/>
  <c r="DP25" i="4"/>
  <c r="DN25" i="4"/>
  <c r="EP25" i="4"/>
  <c r="EN25" i="4"/>
  <c r="EL25" i="4"/>
  <c r="EJ25" i="4"/>
  <c r="EH25" i="4"/>
  <c r="AG27" i="4"/>
  <c r="AM27" i="4"/>
  <c r="U27" i="4"/>
  <c r="S27" i="4"/>
  <c r="Q27" i="4"/>
  <c r="EF27" i="4"/>
  <c r="ED27" i="4"/>
  <c r="EB27" i="4"/>
  <c r="DZ27" i="4"/>
  <c r="DX27" i="4"/>
  <c r="AJ29" i="4"/>
  <c r="L29" i="4"/>
  <c r="J29" i="4"/>
  <c r="H29" i="4"/>
  <c r="AB29" i="4"/>
  <c r="Z29" i="4"/>
  <c r="X29" i="4"/>
  <c r="CM29" i="4"/>
  <c r="CK29" i="4"/>
  <c r="CI29" i="4"/>
  <c r="CG29" i="4"/>
  <c r="CE29" i="4"/>
  <c r="CC29" i="4"/>
  <c r="CY29" i="4"/>
  <c r="CW29" i="4"/>
  <c r="CU29" i="4"/>
  <c r="CS29" i="4"/>
  <c r="CQ29" i="4"/>
  <c r="CO29" i="4"/>
  <c r="DK29" i="4"/>
  <c r="DI29" i="4"/>
  <c r="DG29" i="4"/>
  <c r="DE29" i="4"/>
  <c r="DC29" i="4"/>
  <c r="DA29" i="4"/>
  <c r="DU29" i="4"/>
  <c r="DS29" i="4"/>
  <c r="DQ29" i="4"/>
  <c r="DO29" i="4"/>
  <c r="DM29" i="4"/>
  <c r="EO29" i="4"/>
  <c r="EM29" i="4"/>
  <c r="EK29" i="4"/>
  <c r="EI29" i="4"/>
  <c r="EG29" i="4"/>
  <c r="AJ30" i="4"/>
  <c r="L30" i="4"/>
  <c r="J30" i="4"/>
  <c r="H30" i="4"/>
  <c r="AB30" i="4"/>
  <c r="Z30" i="4"/>
  <c r="X30" i="4"/>
  <c r="CM30" i="4"/>
  <c r="CK30" i="4"/>
  <c r="CI30" i="4"/>
  <c r="CG30" i="4"/>
  <c r="CE30" i="4"/>
  <c r="CC30" i="4"/>
  <c r="CY30" i="4"/>
  <c r="CW30" i="4"/>
  <c r="CU30" i="4"/>
  <c r="CS30" i="4"/>
  <c r="CQ30" i="4"/>
  <c r="CO30" i="4"/>
  <c r="DK30" i="4"/>
  <c r="DI30" i="4"/>
  <c r="DG30" i="4"/>
  <c r="DE30" i="4"/>
  <c r="DC30" i="4"/>
  <c r="DA30" i="4"/>
  <c r="DU30" i="4"/>
  <c r="DS30" i="4"/>
  <c r="DQ30" i="4"/>
  <c r="DO30" i="4"/>
  <c r="DM30" i="4"/>
  <c r="EO30" i="4"/>
  <c r="EM30" i="4"/>
  <c r="EK30" i="4"/>
  <c r="EI30" i="4"/>
  <c r="EG30" i="4"/>
  <c r="AJ31" i="4"/>
  <c r="L31" i="4"/>
  <c r="J31" i="4"/>
  <c r="H31" i="4"/>
  <c r="AB31" i="4"/>
  <c r="Z31" i="4"/>
  <c r="X31" i="4"/>
  <c r="CM31" i="4"/>
  <c r="CK31" i="4"/>
  <c r="CI31" i="4"/>
  <c r="CG31" i="4"/>
  <c r="CE31" i="4"/>
  <c r="CC31" i="4"/>
  <c r="CY31" i="4"/>
  <c r="CW31" i="4"/>
  <c r="CU31" i="4"/>
  <c r="CS31" i="4"/>
  <c r="CQ31" i="4"/>
  <c r="CO31" i="4"/>
  <c r="DK31" i="4"/>
  <c r="DI31" i="4"/>
  <c r="DG31" i="4"/>
  <c r="DE31" i="4"/>
  <c r="DC31" i="4"/>
  <c r="DA31" i="4"/>
  <c r="DU31" i="4"/>
  <c r="DS31" i="4"/>
  <c r="DQ31" i="4"/>
  <c r="DO31" i="4"/>
  <c r="DM31" i="4"/>
  <c r="EO31" i="4"/>
  <c r="EM31" i="4"/>
  <c r="EK31" i="4"/>
  <c r="EI31" i="4"/>
  <c r="EG31" i="4"/>
  <c r="CL32" i="4"/>
  <c r="CJ32" i="4"/>
  <c r="CF32" i="4"/>
  <c r="CD32" i="4"/>
  <c r="CX32" i="4"/>
  <c r="CV32" i="4"/>
  <c r="CR32" i="4"/>
  <c r="CP32" i="4"/>
  <c r="DJ32" i="4"/>
  <c r="DH32" i="4"/>
  <c r="DD32" i="4"/>
  <c r="DB32" i="4"/>
  <c r="DV32" i="4"/>
  <c r="DT32" i="4"/>
  <c r="DR32" i="4"/>
  <c r="DP32" i="4"/>
  <c r="DN32" i="4"/>
  <c r="EP32" i="4"/>
  <c r="EN32" i="4"/>
  <c r="EL32" i="4"/>
  <c r="EJ32" i="4"/>
  <c r="EH32" i="4"/>
  <c r="AK33" i="4"/>
  <c r="AI33" i="4"/>
  <c r="M33" i="4"/>
  <c r="K33" i="4"/>
  <c r="I33" i="4"/>
  <c r="AC33" i="4"/>
  <c r="AA33" i="4"/>
  <c r="Y33" i="4"/>
  <c r="CL33" i="4"/>
  <c r="CJ33" i="4"/>
  <c r="CF33" i="4"/>
  <c r="CD33" i="4"/>
  <c r="CX33" i="4"/>
  <c r="CV33" i="4"/>
  <c r="CR33" i="4"/>
  <c r="CP33" i="4"/>
  <c r="DJ33" i="4"/>
  <c r="DH33" i="4"/>
  <c r="DD33" i="4"/>
  <c r="DB33" i="4"/>
  <c r="DV33" i="4"/>
  <c r="DT33" i="4"/>
  <c r="DR33" i="4"/>
  <c r="DP33" i="4"/>
  <c r="DN33" i="4"/>
  <c r="EP33" i="4"/>
  <c r="EN33" i="4"/>
  <c r="EL33" i="4"/>
  <c r="EJ33" i="4"/>
  <c r="EH33" i="4"/>
  <c r="AK34" i="4"/>
  <c r="AI34" i="4"/>
  <c r="M34" i="4"/>
  <c r="K34" i="4"/>
  <c r="I34" i="4"/>
  <c r="AC34" i="4"/>
  <c r="AA34" i="4"/>
  <c r="Y34" i="4"/>
  <c r="CL34" i="4"/>
  <c r="CJ34" i="4"/>
  <c r="CF34" i="4"/>
  <c r="CD34" i="4"/>
  <c r="CX34" i="4"/>
  <c r="CV34" i="4"/>
  <c r="CR34" i="4"/>
  <c r="CP34" i="4"/>
  <c r="DJ34" i="4"/>
  <c r="DH34" i="4"/>
  <c r="DD34" i="4"/>
  <c r="DB34" i="4"/>
  <c r="DV34" i="4"/>
  <c r="DT34" i="4"/>
  <c r="DR34" i="4"/>
  <c r="DP34" i="4"/>
  <c r="DN34" i="4"/>
  <c r="EP34" i="4"/>
  <c r="EN34" i="4"/>
  <c r="EL34" i="4"/>
  <c r="EJ34" i="4"/>
  <c r="EH34" i="4"/>
  <c r="AG36" i="4"/>
  <c r="AM36" i="4"/>
  <c r="U36" i="4"/>
  <c r="S36" i="4"/>
  <c r="Q36" i="4"/>
  <c r="EF36" i="4"/>
  <c r="ED36" i="4"/>
  <c r="EB36" i="4"/>
  <c r="DZ36" i="4"/>
  <c r="DX36" i="4"/>
  <c r="EE37" i="4"/>
  <c r="EC37" i="4"/>
  <c r="EA37" i="4"/>
  <c r="DY37" i="4"/>
  <c r="DW37" i="4"/>
  <c r="AG38" i="4"/>
  <c r="AM38" i="4"/>
  <c r="U38" i="4"/>
  <c r="S38" i="4"/>
  <c r="Q38" i="4"/>
  <c r="AH39" i="4"/>
  <c r="AF39" i="4"/>
  <c r="AN39" i="4"/>
  <c r="AL39" i="4"/>
  <c r="T39" i="4"/>
  <c r="R39" i="4"/>
  <c r="P39" i="4"/>
  <c r="EF41" i="4"/>
  <c r="ED41" i="4"/>
  <c r="EB41" i="4"/>
  <c r="DZ41" i="4"/>
  <c r="DX41" i="4"/>
  <c r="EE42" i="4"/>
  <c r="EC42" i="4"/>
  <c r="EA42" i="4"/>
  <c r="DY42" i="4"/>
  <c r="DW42" i="4"/>
  <c r="EF43" i="4"/>
  <c r="ED43" i="4"/>
  <c r="EB43" i="4"/>
  <c r="DZ43" i="4"/>
  <c r="DX43" i="4"/>
  <c r="AG44" i="4"/>
  <c r="AM44" i="4"/>
  <c r="U44" i="4"/>
  <c r="S44" i="4"/>
  <c r="Q44" i="4"/>
  <c r="EF44" i="4"/>
  <c r="ED44" i="4"/>
  <c r="EB44" i="4"/>
  <c r="DZ44" i="4"/>
  <c r="DX44" i="4"/>
  <c r="EE44" i="4"/>
  <c r="EA44" i="4"/>
  <c r="DW44" i="4"/>
  <c r="EE45" i="4"/>
  <c r="EC45" i="4"/>
  <c r="EA45" i="4"/>
  <c r="DY45" i="4"/>
  <c r="DW45" i="4"/>
  <c r="ED45" i="4"/>
  <c r="DZ45" i="4"/>
  <c r="EF46" i="4"/>
  <c r="ED46" i="4"/>
  <c r="EB46" i="4"/>
  <c r="DZ46" i="4"/>
  <c r="DX46" i="4"/>
  <c r="EC46" i="4"/>
  <c r="DY46" i="4"/>
  <c r="EE47" i="4"/>
  <c r="EC47" i="4"/>
  <c r="EA47" i="4"/>
  <c r="DY47" i="4"/>
  <c r="DW47" i="4"/>
  <c r="ED47" i="4"/>
  <c r="DZ47" i="4"/>
  <c r="EF48" i="4"/>
  <c r="ED48" i="4"/>
  <c r="EB48" i="4"/>
  <c r="DZ48" i="4"/>
  <c r="DX48" i="4"/>
  <c r="EC48" i="4"/>
  <c r="DY48" i="4"/>
  <c r="EE49" i="4"/>
  <c r="EC49" i="4"/>
  <c r="EA49" i="4"/>
  <c r="DY49" i="4"/>
  <c r="DW49" i="4"/>
  <c r="ED49" i="4"/>
  <c r="DZ49" i="4"/>
  <c r="AH50" i="4"/>
  <c r="AF50" i="4"/>
  <c r="AN50" i="4"/>
  <c r="AL50" i="4"/>
  <c r="T50" i="4"/>
  <c r="R50" i="4"/>
  <c r="P50" i="4"/>
  <c r="AM50" i="4"/>
  <c r="S50" i="4"/>
  <c r="EE50" i="4"/>
  <c r="EC50" i="4"/>
  <c r="EA50" i="4"/>
  <c r="DY50" i="4"/>
  <c r="DW50" i="4"/>
  <c r="ED50" i="4"/>
  <c r="DZ50" i="4"/>
  <c r="AH51" i="4"/>
  <c r="AF51" i="4"/>
  <c r="AN51" i="4"/>
  <c r="AL51" i="4"/>
  <c r="T51" i="4"/>
  <c r="R51" i="4"/>
  <c r="P51" i="4"/>
  <c r="AM51" i="4"/>
  <c r="S51" i="4"/>
  <c r="EE51" i="4"/>
  <c r="EC51" i="4"/>
  <c r="EA51" i="4"/>
  <c r="DY51" i="4"/>
  <c r="DW51" i="4"/>
  <c r="ED51" i="4"/>
  <c r="DZ51" i="4"/>
  <c r="AH52" i="4"/>
  <c r="AF52" i="4"/>
  <c r="AN52" i="4"/>
  <c r="AL52" i="4"/>
  <c r="T52" i="4"/>
  <c r="R52" i="4"/>
  <c r="P52" i="4"/>
  <c r="AM52" i="4"/>
  <c r="S52" i="4"/>
  <c r="EE52" i="4"/>
  <c r="EC52" i="4"/>
  <c r="EA52" i="4"/>
  <c r="DY52" i="4"/>
  <c r="DW52" i="4"/>
  <c r="ED52" i="4"/>
  <c r="DZ52" i="4"/>
  <c r="AH53" i="4"/>
  <c r="AF53" i="4"/>
  <c r="AN53" i="4"/>
  <c r="AL53" i="4"/>
  <c r="T53" i="4"/>
  <c r="R53" i="4"/>
  <c r="P53" i="4"/>
  <c r="AM53" i="4"/>
  <c r="S53" i="4"/>
  <c r="EE53" i="4"/>
  <c r="EC53" i="4"/>
  <c r="EA53" i="4"/>
  <c r="DY53" i="4"/>
  <c r="DW53" i="4"/>
  <c r="ED53" i="4"/>
  <c r="DZ53" i="4"/>
  <c r="EF54" i="4"/>
  <c r="ED54" i="4"/>
  <c r="EB54" i="4"/>
  <c r="DZ54" i="4"/>
  <c r="DX54" i="4"/>
  <c r="EC54" i="4"/>
  <c r="DY54" i="4"/>
  <c r="X55" i="2"/>
  <c r="R55" i="4" s="1"/>
  <c r="BB55" i="4"/>
  <c r="BF55" i="4"/>
  <c r="BY55" i="2"/>
  <c r="BH55" i="4" s="1"/>
  <c r="BL55" i="4"/>
  <c r="BP55" i="4"/>
  <c r="CI55" i="2"/>
  <c r="BR55" i="4" s="1"/>
  <c r="BV55" i="4"/>
  <c r="BZ55" i="4"/>
  <c r="CS55" i="2"/>
  <c r="CB55" i="4" s="1"/>
  <c r="CY55" i="2"/>
  <c r="CH55" i="4" s="1"/>
  <c r="DK55" i="2"/>
  <c r="CT55" i="4" s="1"/>
  <c r="DW55" i="2"/>
  <c r="DF55" i="4" s="1"/>
  <c r="W58" i="2"/>
  <c r="AE58" i="2"/>
  <c r="AM58" i="2"/>
  <c r="CZ58" i="2"/>
  <c r="DL58" i="2"/>
  <c r="DX58" i="2"/>
  <c r="EH58" i="2"/>
  <c r="ER58" i="2"/>
  <c r="FB58" i="2"/>
  <c r="P59" i="2"/>
  <c r="V59" i="2" s="1"/>
  <c r="X59" i="2"/>
  <c r="AD59" i="2" s="1"/>
  <c r="AF59" i="2"/>
  <c r="AL59" i="2" s="1"/>
  <c r="DE59" i="2"/>
  <c r="DQ59" i="2"/>
  <c r="EC59" i="2"/>
  <c r="W60" i="2"/>
  <c r="AE60" i="2"/>
  <c r="AM60" i="2"/>
  <c r="CZ60" i="2"/>
  <c r="DL60" i="2"/>
  <c r="DX60" i="2"/>
  <c r="EH60" i="2"/>
  <c r="ER60" i="2"/>
  <c r="FB60" i="2"/>
  <c r="H5" i="4"/>
  <c r="J5" i="4"/>
  <c r="L5" i="4"/>
  <c r="P5" i="4"/>
  <c r="R5" i="4"/>
  <c r="T5" i="4"/>
  <c r="X5" i="4"/>
  <c r="Z5" i="4"/>
  <c r="AB5" i="4"/>
  <c r="AF5" i="4"/>
  <c r="AH5" i="4"/>
  <c r="AJ5" i="4"/>
  <c r="AL5" i="4"/>
  <c r="AN5" i="4"/>
  <c r="EH5" i="4"/>
  <c r="EJ5" i="4"/>
  <c r="EL5" i="4"/>
  <c r="EN5" i="4"/>
  <c r="EP5" i="4"/>
  <c r="I6" i="4"/>
  <c r="K6" i="4"/>
  <c r="M6" i="4"/>
  <c r="Q6" i="4"/>
  <c r="S6" i="4"/>
  <c r="U6" i="4"/>
  <c r="Y6" i="4"/>
  <c r="AA6" i="4"/>
  <c r="AC6" i="4"/>
  <c r="AG6" i="4"/>
  <c r="AI6" i="4"/>
  <c r="AK6" i="4"/>
  <c r="AM6" i="4"/>
  <c r="EG6" i="4"/>
  <c r="EI6" i="4"/>
  <c r="EK6" i="4"/>
  <c r="EM6" i="4"/>
  <c r="EO6" i="4"/>
  <c r="H7" i="4"/>
  <c r="J7" i="4"/>
  <c r="L7" i="4"/>
  <c r="P7" i="4"/>
  <c r="R7" i="4"/>
  <c r="T7" i="4"/>
  <c r="X7" i="4"/>
  <c r="Z7" i="4"/>
  <c r="AB7" i="4"/>
  <c r="AF7" i="4"/>
  <c r="AH7" i="4"/>
  <c r="AJ7" i="4"/>
  <c r="AL7" i="4"/>
  <c r="AN7" i="4"/>
  <c r="EH7" i="4"/>
  <c r="EJ7" i="4"/>
  <c r="EL7" i="4"/>
  <c r="EN7" i="4"/>
  <c r="EP7" i="4"/>
  <c r="I8" i="4"/>
  <c r="K8" i="4"/>
  <c r="M8" i="4"/>
  <c r="Q8" i="4"/>
  <c r="S8" i="4"/>
  <c r="U8" i="4"/>
  <c r="Y8" i="4"/>
  <c r="AA8" i="4"/>
  <c r="AC8" i="4"/>
  <c r="AG8" i="4"/>
  <c r="AI8" i="4"/>
  <c r="AK8" i="4"/>
  <c r="AM8" i="4"/>
  <c r="CD8" i="4"/>
  <c r="CF8" i="4"/>
  <c r="CJ8" i="4"/>
  <c r="CL8" i="4"/>
  <c r="CP8" i="4"/>
  <c r="CR8" i="4"/>
  <c r="CV8" i="4"/>
  <c r="CX8" i="4"/>
  <c r="DB8" i="4"/>
  <c r="DD8" i="4"/>
  <c r="DH8" i="4"/>
  <c r="DJ8" i="4"/>
  <c r="DN8" i="4"/>
  <c r="DP8" i="4"/>
  <c r="DR8" i="4"/>
  <c r="DT8" i="4"/>
  <c r="DV8" i="4"/>
  <c r="DX8" i="4"/>
  <c r="DZ8" i="4"/>
  <c r="EB8" i="4"/>
  <c r="ED8" i="4"/>
  <c r="EF8" i="4"/>
  <c r="EH8" i="4"/>
  <c r="EJ8" i="4"/>
  <c r="EL8" i="4"/>
  <c r="EN8" i="4"/>
  <c r="EP8" i="4"/>
  <c r="I9" i="4"/>
  <c r="K9" i="4"/>
  <c r="M9" i="4"/>
  <c r="Q9" i="4"/>
  <c r="S9" i="4"/>
  <c r="U9" i="4"/>
  <c r="Y9" i="4"/>
  <c r="AA9" i="4"/>
  <c r="AC9" i="4"/>
  <c r="AG9" i="4"/>
  <c r="AI9" i="4"/>
  <c r="AK9" i="4"/>
  <c r="AM9" i="4"/>
  <c r="CD9" i="4"/>
  <c r="CF9" i="4"/>
  <c r="CJ9" i="4"/>
  <c r="CL9" i="4"/>
  <c r="CP9" i="4"/>
  <c r="CR9" i="4"/>
  <c r="CV9" i="4"/>
  <c r="CX9" i="4"/>
  <c r="DB9" i="4"/>
  <c r="DD9" i="4"/>
  <c r="DH9" i="4"/>
  <c r="DJ9" i="4"/>
  <c r="DN9" i="4"/>
  <c r="DP9" i="4"/>
  <c r="DR9" i="4"/>
  <c r="DT9" i="4"/>
  <c r="DV9" i="4"/>
  <c r="DX9" i="4"/>
  <c r="DZ9" i="4"/>
  <c r="EB9" i="4"/>
  <c r="ED9" i="4"/>
  <c r="EF9" i="4"/>
  <c r="EH9" i="4"/>
  <c r="EJ9" i="4"/>
  <c r="EL9" i="4"/>
  <c r="EN9" i="4"/>
  <c r="EP9" i="4"/>
  <c r="AG10" i="4"/>
  <c r="CD10" i="4"/>
  <c r="CF10" i="4"/>
  <c r="CJ10" i="4"/>
  <c r="CL10" i="4"/>
  <c r="CP10" i="4"/>
  <c r="CR10" i="4"/>
  <c r="CV10" i="4"/>
  <c r="CX10" i="4"/>
  <c r="DB10" i="4"/>
  <c r="DD10" i="4"/>
  <c r="DH10" i="4"/>
  <c r="DJ10" i="4"/>
  <c r="DN10" i="4"/>
  <c r="DP10" i="4"/>
  <c r="DR10" i="4"/>
  <c r="DT10" i="4"/>
  <c r="DV10" i="4"/>
  <c r="DX10" i="4"/>
  <c r="DZ10" i="4"/>
  <c r="EB10" i="4"/>
  <c r="ED10" i="4"/>
  <c r="EF10" i="4"/>
  <c r="EH10" i="4"/>
  <c r="EJ10" i="4"/>
  <c r="EL10" i="4"/>
  <c r="EN10" i="4"/>
  <c r="EP10" i="4"/>
  <c r="I11" i="4"/>
  <c r="K11" i="4"/>
  <c r="M11" i="4"/>
  <c r="Q11" i="4"/>
  <c r="S11" i="4"/>
  <c r="U11" i="4"/>
  <c r="Y11" i="4"/>
  <c r="AA11" i="4"/>
  <c r="AC11" i="4"/>
  <c r="AG11" i="4"/>
  <c r="AI11" i="4"/>
  <c r="AK11" i="4"/>
  <c r="AM11" i="4"/>
  <c r="CD11" i="4"/>
  <c r="CF11" i="4"/>
  <c r="CJ11" i="4"/>
  <c r="CL11" i="4"/>
  <c r="CP11" i="4"/>
  <c r="CR11" i="4"/>
  <c r="CV11" i="4"/>
  <c r="CX11" i="4"/>
  <c r="DB11" i="4"/>
  <c r="DD11" i="4"/>
  <c r="DH11" i="4"/>
  <c r="DJ11" i="4"/>
  <c r="DN11" i="4"/>
  <c r="DP11" i="4"/>
  <c r="DR11" i="4"/>
  <c r="DT11" i="4"/>
  <c r="DV11" i="4"/>
  <c r="DX11" i="4"/>
  <c r="DZ11" i="4"/>
  <c r="EB11" i="4"/>
  <c r="ED11" i="4"/>
  <c r="EF11" i="4"/>
  <c r="EH11" i="4"/>
  <c r="EJ11" i="4"/>
  <c r="EL11" i="4"/>
  <c r="EN11" i="4"/>
  <c r="EP11" i="4"/>
  <c r="CO12" i="4"/>
  <c r="CQ12" i="4"/>
  <c r="CS12" i="4"/>
  <c r="CU12" i="4"/>
  <c r="DN12" i="4"/>
  <c r="DP12" i="4"/>
  <c r="DR12" i="4"/>
  <c r="DT12" i="4"/>
  <c r="DV12" i="4"/>
  <c r="EG12" i="4"/>
  <c r="EI12" i="4"/>
  <c r="EK12" i="4"/>
  <c r="EM12" i="4"/>
  <c r="EO12" i="4"/>
  <c r="H13" i="4"/>
  <c r="J13" i="4"/>
  <c r="L13" i="4"/>
  <c r="P13" i="4"/>
  <c r="R13" i="4"/>
  <c r="T13" i="4"/>
  <c r="X13" i="4"/>
  <c r="Z13" i="4"/>
  <c r="AB13" i="4"/>
  <c r="AF13" i="4"/>
  <c r="AH13" i="4"/>
  <c r="AJ13" i="4"/>
  <c r="AL13" i="4"/>
  <c r="AN13" i="4"/>
  <c r="CC13" i="4"/>
  <c r="CE13" i="4"/>
  <c r="CG13" i="4"/>
  <c r="CI13" i="4"/>
  <c r="CK13" i="4"/>
  <c r="CM13" i="4"/>
  <c r="CO13" i="4"/>
  <c r="CQ13" i="4"/>
  <c r="CS13" i="4"/>
  <c r="CU13" i="4"/>
  <c r="CW13" i="4"/>
  <c r="CY13" i="4"/>
  <c r="DA13" i="4"/>
  <c r="DC13" i="4"/>
  <c r="DE13" i="4"/>
  <c r="DG13" i="4"/>
  <c r="DI13" i="4"/>
  <c r="DK13" i="4"/>
  <c r="DM13" i="4"/>
  <c r="DO13" i="4"/>
  <c r="DQ13" i="4"/>
  <c r="DS13" i="4"/>
  <c r="DU13" i="4"/>
  <c r="DW13" i="4"/>
  <c r="DY13" i="4"/>
  <c r="EA13" i="4"/>
  <c r="EC13" i="4"/>
  <c r="EE13" i="4"/>
  <c r="EG13" i="4"/>
  <c r="EI13" i="4"/>
  <c r="EK13" i="4"/>
  <c r="EM13" i="4"/>
  <c r="EO13" i="4"/>
  <c r="H14" i="4"/>
  <c r="J14" i="4"/>
  <c r="L14" i="4"/>
  <c r="P14" i="4"/>
  <c r="R14" i="4"/>
  <c r="T14" i="4"/>
  <c r="X14" i="4"/>
  <c r="Z14" i="4"/>
  <c r="AB14" i="4"/>
  <c r="AF14" i="4"/>
  <c r="AH14" i="4"/>
  <c r="AJ14" i="4"/>
  <c r="AL14" i="4"/>
  <c r="AN14" i="4"/>
  <c r="CC14" i="4"/>
  <c r="CE14" i="4"/>
  <c r="CG14" i="4"/>
  <c r="CI14" i="4"/>
  <c r="CK14" i="4"/>
  <c r="CM14" i="4"/>
  <c r="CO14" i="4"/>
  <c r="CQ14" i="4"/>
  <c r="CS14" i="4"/>
  <c r="CU14" i="4"/>
  <c r="CW14" i="4"/>
  <c r="CY14" i="4"/>
  <c r="DA14" i="4"/>
  <c r="DC14" i="4"/>
  <c r="DE14" i="4"/>
  <c r="DG14" i="4"/>
  <c r="DI14" i="4"/>
  <c r="DK14" i="4"/>
  <c r="DM14" i="4"/>
  <c r="DO14" i="4"/>
  <c r="DQ14" i="4"/>
  <c r="DS14" i="4"/>
  <c r="DU14" i="4"/>
  <c r="DW14" i="4"/>
  <c r="DY14" i="4"/>
  <c r="EA14" i="4"/>
  <c r="EC14" i="4"/>
  <c r="EE14" i="4"/>
  <c r="EG14" i="4"/>
  <c r="EI14" i="4"/>
  <c r="EK14" i="4"/>
  <c r="EM14" i="4"/>
  <c r="EO14" i="4"/>
  <c r="H15" i="4"/>
  <c r="J15" i="4"/>
  <c r="L15" i="4"/>
  <c r="P15" i="4"/>
  <c r="R15" i="4"/>
  <c r="T15" i="4"/>
  <c r="X15" i="4"/>
  <c r="Z15" i="4"/>
  <c r="AB15" i="4"/>
  <c r="AF15" i="4"/>
  <c r="AH15" i="4"/>
  <c r="AJ15" i="4"/>
  <c r="AL15" i="4"/>
  <c r="AN15" i="4"/>
  <c r="CC15" i="4"/>
  <c r="CE15" i="4"/>
  <c r="CG15" i="4"/>
  <c r="CI15" i="4"/>
  <c r="CK15" i="4"/>
  <c r="CM15" i="4"/>
  <c r="CO15" i="4"/>
  <c r="CQ15" i="4"/>
  <c r="CS15" i="4"/>
  <c r="CU15" i="4"/>
  <c r="CW15" i="4"/>
  <c r="CY15" i="4"/>
  <c r="DA15" i="4"/>
  <c r="DC15" i="4"/>
  <c r="DE15" i="4"/>
  <c r="DG15" i="4"/>
  <c r="DI15" i="4"/>
  <c r="DK15" i="4"/>
  <c r="DM15" i="4"/>
  <c r="DO15" i="4"/>
  <c r="DQ15" i="4"/>
  <c r="DS15" i="4"/>
  <c r="DU15" i="4"/>
  <c r="DW15" i="4"/>
  <c r="DY15" i="4"/>
  <c r="EA15" i="4"/>
  <c r="EC15" i="4"/>
  <c r="EE15" i="4"/>
  <c r="EG15" i="4"/>
  <c r="EI15" i="4"/>
  <c r="EK15" i="4"/>
  <c r="EM15" i="4"/>
  <c r="EO15" i="4"/>
  <c r="H16" i="4"/>
  <c r="J16" i="4"/>
  <c r="L16" i="4"/>
  <c r="P16" i="4"/>
  <c r="R16" i="4"/>
  <c r="T16" i="4"/>
  <c r="X16" i="4"/>
  <c r="Z16" i="4"/>
  <c r="AB16" i="4"/>
  <c r="AF16" i="4"/>
  <c r="AH16" i="4"/>
  <c r="AJ16" i="4"/>
  <c r="AL16" i="4"/>
  <c r="AN16" i="4"/>
  <c r="CC16" i="4"/>
  <c r="CE16" i="4"/>
  <c r="CG16" i="4"/>
  <c r="CI16" i="4"/>
  <c r="CK16" i="4"/>
  <c r="CM16" i="4"/>
  <c r="CO16" i="4"/>
  <c r="CQ16" i="4"/>
  <c r="CS16" i="4"/>
  <c r="CU16" i="4"/>
  <c r="CW16" i="4"/>
  <c r="CY16" i="4"/>
  <c r="DA16" i="4"/>
  <c r="DC16" i="4"/>
  <c r="DE16" i="4"/>
  <c r="DG16" i="4"/>
  <c r="DI16" i="4"/>
  <c r="DK16" i="4"/>
  <c r="DM16" i="4"/>
  <c r="DO16" i="4"/>
  <c r="DQ16" i="4"/>
  <c r="DS16" i="4"/>
  <c r="DU16" i="4"/>
  <c r="DW16" i="4"/>
  <c r="DY16" i="4"/>
  <c r="EA16" i="4"/>
  <c r="EC16" i="4"/>
  <c r="EE16" i="4"/>
  <c r="EG16" i="4"/>
  <c r="EI16" i="4"/>
  <c r="EK16" i="4"/>
  <c r="EM16" i="4"/>
  <c r="EO16" i="4"/>
  <c r="CD17" i="4"/>
  <c r="CF17" i="4"/>
  <c r="CJ17" i="4"/>
  <c r="CL17" i="4"/>
  <c r="H18" i="4"/>
  <c r="J18" i="4"/>
  <c r="L18" i="4"/>
  <c r="P18" i="4"/>
  <c r="R18" i="4"/>
  <c r="T18" i="4"/>
  <c r="X18" i="4"/>
  <c r="Z18" i="4"/>
  <c r="AB18" i="4"/>
  <c r="AF18" i="4"/>
  <c r="AH18" i="4"/>
  <c r="AJ18" i="4"/>
  <c r="AL18" i="4"/>
  <c r="AN18" i="4"/>
  <c r="CC18" i="4"/>
  <c r="CE18" i="4"/>
  <c r="CG18" i="4"/>
  <c r="CI18" i="4"/>
  <c r="CK18" i="4"/>
  <c r="CM18" i="4"/>
  <c r="CO18" i="4"/>
  <c r="CQ18" i="4"/>
  <c r="CS18" i="4"/>
  <c r="CU18" i="4"/>
  <c r="CW18" i="4"/>
  <c r="CY18" i="4"/>
  <c r="DA18" i="4"/>
  <c r="DC18" i="4"/>
  <c r="DE18" i="4"/>
  <c r="DG18" i="4"/>
  <c r="DI18" i="4"/>
  <c r="DK18" i="4"/>
  <c r="DM18" i="4"/>
  <c r="DO18" i="4"/>
  <c r="DQ18" i="4"/>
  <c r="DS18" i="4"/>
  <c r="DU18" i="4"/>
  <c r="DW18" i="4"/>
  <c r="DY18" i="4"/>
  <c r="EA18" i="4"/>
  <c r="EC18" i="4"/>
  <c r="EE18" i="4"/>
  <c r="EG18" i="4"/>
  <c r="EI18" i="4"/>
  <c r="EK18" i="4"/>
  <c r="EM18" i="4"/>
  <c r="EO18" i="4"/>
  <c r="H19" i="4"/>
  <c r="J19" i="4"/>
  <c r="L19" i="4"/>
  <c r="P19" i="4"/>
  <c r="R19" i="4"/>
  <c r="T19" i="4"/>
  <c r="X19" i="4"/>
  <c r="Z19" i="4"/>
  <c r="AB19" i="4"/>
  <c r="AF19" i="4"/>
  <c r="AH19" i="4"/>
  <c r="AJ19" i="4"/>
  <c r="AL19" i="4"/>
  <c r="AN19" i="4"/>
  <c r="CC19" i="4"/>
  <c r="CE19" i="4"/>
  <c r="CG19" i="4"/>
  <c r="CI19" i="4"/>
  <c r="CK19" i="4"/>
  <c r="CM19" i="4"/>
  <c r="CO19" i="4"/>
  <c r="CQ19" i="4"/>
  <c r="CS19" i="4"/>
  <c r="CU19" i="4"/>
  <c r="CW19" i="4"/>
  <c r="CY19" i="4"/>
  <c r="DA19" i="4"/>
  <c r="DC19" i="4"/>
  <c r="DE19" i="4"/>
  <c r="DG19" i="4"/>
  <c r="DI19" i="4"/>
  <c r="DK19" i="4"/>
  <c r="DM19" i="4"/>
  <c r="DO19" i="4"/>
  <c r="DQ19" i="4"/>
  <c r="DS19" i="4"/>
  <c r="DU19" i="4"/>
  <c r="DW19" i="4"/>
  <c r="DY19" i="4"/>
  <c r="EA19" i="4"/>
  <c r="EC19" i="4"/>
  <c r="EE19" i="4"/>
  <c r="EG19" i="4"/>
  <c r="EI19" i="4"/>
  <c r="EK19" i="4"/>
  <c r="EM19" i="4"/>
  <c r="EO19" i="4"/>
  <c r="H20" i="4"/>
  <c r="J20" i="4"/>
  <c r="L20" i="4"/>
  <c r="P20" i="4"/>
  <c r="R20" i="4"/>
  <c r="T20" i="4"/>
  <c r="X20" i="4"/>
  <c r="Z20" i="4"/>
  <c r="AB20" i="4"/>
  <c r="AF20" i="4"/>
  <c r="AH20" i="4"/>
  <c r="AJ20" i="4"/>
  <c r="AL20" i="4"/>
  <c r="AN20" i="4"/>
  <c r="CC20" i="4"/>
  <c r="CE20" i="4"/>
  <c r="CG20" i="4"/>
  <c r="CI20" i="4"/>
  <c r="CK20" i="4"/>
  <c r="CM20" i="4"/>
  <c r="CO20" i="4"/>
  <c r="CQ20" i="4"/>
  <c r="CS20" i="4"/>
  <c r="CU20" i="4"/>
  <c r="CW20" i="4"/>
  <c r="CY20" i="4"/>
  <c r="DA20" i="4"/>
  <c r="DC20" i="4"/>
  <c r="DE20" i="4"/>
  <c r="DG20" i="4"/>
  <c r="DI20" i="4"/>
  <c r="DK20" i="4"/>
  <c r="DM20" i="4"/>
  <c r="DO20" i="4"/>
  <c r="DQ20" i="4"/>
  <c r="DS20" i="4"/>
  <c r="DU20" i="4"/>
  <c r="DW20" i="4"/>
  <c r="DY20" i="4"/>
  <c r="EA20" i="4"/>
  <c r="EC20" i="4"/>
  <c r="EE20" i="4"/>
  <c r="EG20" i="4"/>
  <c r="EI20" i="4"/>
  <c r="EK20" i="4"/>
  <c r="EM20" i="4"/>
  <c r="EO20" i="4"/>
  <c r="H21" i="4"/>
  <c r="J21" i="4"/>
  <c r="L21" i="4"/>
  <c r="P21" i="4"/>
  <c r="R21" i="4"/>
  <c r="T21" i="4"/>
  <c r="X21" i="4"/>
  <c r="Z21" i="4"/>
  <c r="AB21" i="4"/>
  <c r="AF21" i="4"/>
  <c r="AH21" i="4"/>
  <c r="AJ21" i="4"/>
  <c r="AL21" i="4"/>
  <c r="AN21" i="4"/>
  <c r="CC21" i="4"/>
  <c r="CE21" i="4"/>
  <c r="CG21" i="4"/>
  <c r="CI21" i="4"/>
  <c r="CK21" i="4"/>
  <c r="CM21" i="4"/>
  <c r="CO21" i="4"/>
  <c r="CQ21" i="4"/>
  <c r="CS21" i="4"/>
  <c r="CU21" i="4"/>
  <c r="CW21" i="4"/>
  <c r="CY21" i="4"/>
  <c r="DA21" i="4"/>
  <c r="DC21" i="4"/>
  <c r="DE21" i="4"/>
  <c r="DG21" i="4"/>
  <c r="DI21" i="4"/>
  <c r="DK21" i="4"/>
  <c r="DM21" i="4"/>
  <c r="DO21" i="4"/>
  <c r="DQ21" i="4"/>
  <c r="DS21" i="4"/>
  <c r="DU21" i="4"/>
  <c r="DW21" i="4"/>
  <c r="DY21" i="4"/>
  <c r="EA21" i="4"/>
  <c r="EC21" i="4"/>
  <c r="EE21" i="4"/>
  <c r="EG21" i="4"/>
  <c r="EI21" i="4"/>
  <c r="EK21" i="4"/>
  <c r="EM21" i="4"/>
  <c r="EO21" i="4"/>
  <c r="H22" i="4"/>
  <c r="J22" i="4"/>
  <c r="L22" i="4"/>
  <c r="P22" i="4"/>
  <c r="R22" i="4"/>
  <c r="T22" i="4"/>
  <c r="X22" i="4"/>
  <c r="Z22" i="4"/>
  <c r="AB22" i="4"/>
  <c r="AF22" i="4"/>
  <c r="AH22" i="4"/>
  <c r="AJ22" i="4"/>
  <c r="AL22" i="4"/>
  <c r="AN22" i="4"/>
  <c r="CC22" i="4"/>
  <c r="CE22" i="4"/>
  <c r="CG22" i="4"/>
  <c r="CI22" i="4"/>
  <c r="CK22" i="4"/>
  <c r="CM22" i="4"/>
  <c r="CO22" i="4"/>
  <c r="CQ22" i="4"/>
  <c r="CS22" i="4"/>
  <c r="CU22" i="4"/>
  <c r="CW22" i="4"/>
  <c r="CY22" i="4"/>
  <c r="DA22" i="4"/>
  <c r="DC22" i="4"/>
  <c r="DE22" i="4"/>
  <c r="DG22" i="4"/>
  <c r="DI22" i="4"/>
  <c r="DM22" i="4"/>
  <c r="DQ22" i="4"/>
  <c r="DU22" i="4"/>
  <c r="DY22" i="4"/>
  <c r="EG22" i="4"/>
  <c r="EK22" i="4"/>
  <c r="EO22" i="4"/>
  <c r="H23" i="4"/>
  <c r="L23" i="4"/>
  <c r="R23" i="4"/>
  <c r="X23" i="4"/>
  <c r="AB23" i="4"/>
  <c r="CC23" i="4"/>
  <c r="CG23" i="4"/>
  <c r="CK23" i="4"/>
  <c r="CQ23" i="4"/>
  <c r="CU23" i="4"/>
  <c r="CY23" i="4"/>
  <c r="DA23" i="4"/>
  <c r="DE23" i="4"/>
  <c r="DI23" i="4"/>
  <c r="DM23" i="4"/>
  <c r="DQ23" i="4"/>
  <c r="DU23" i="4"/>
  <c r="DY23" i="4"/>
  <c r="EG23" i="4"/>
  <c r="EK23" i="4"/>
  <c r="EO23" i="4"/>
  <c r="H24" i="4"/>
  <c r="L24" i="4"/>
  <c r="R24" i="4"/>
  <c r="X24" i="4"/>
  <c r="AB24" i="4"/>
  <c r="CC24" i="4"/>
  <c r="CG24" i="4"/>
  <c r="CK24" i="4"/>
  <c r="CQ24" i="4"/>
  <c r="CU24" i="4"/>
  <c r="CY24" i="4"/>
  <c r="DA24" i="4"/>
  <c r="DE24" i="4"/>
  <c r="DI24" i="4"/>
  <c r="DM24" i="4"/>
  <c r="DQ24" i="4"/>
  <c r="DU24" i="4"/>
  <c r="DY24" i="4"/>
  <c r="EG24" i="4"/>
  <c r="EK24" i="4"/>
  <c r="EO24" i="4"/>
  <c r="H25" i="4"/>
  <c r="L25" i="4"/>
  <c r="R25" i="4"/>
  <c r="X25" i="4"/>
  <c r="AB25" i="4"/>
  <c r="CC25" i="4"/>
  <c r="CG25" i="4"/>
  <c r="CK25" i="4"/>
  <c r="CQ25" i="4"/>
  <c r="CU25" i="4"/>
  <c r="CY25" i="4"/>
  <c r="DA25" i="4"/>
  <c r="DE25" i="4"/>
  <c r="DI25" i="4"/>
  <c r="DM25" i="4"/>
  <c r="DQ25" i="4"/>
  <c r="DU25" i="4"/>
  <c r="DY25" i="4"/>
  <c r="EG25" i="4"/>
  <c r="EK25" i="4"/>
  <c r="EO25" i="4"/>
  <c r="J27" i="4"/>
  <c r="P27" i="4"/>
  <c r="T27" i="4"/>
  <c r="AF27" i="4"/>
  <c r="AN27" i="4"/>
  <c r="CE27" i="4"/>
  <c r="CI27" i="4"/>
  <c r="CO27" i="4"/>
  <c r="CS27" i="4"/>
  <c r="DC27" i="4"/>
  <c r="DG27" i="4"/>
  <c r="DO27" i="4"/>
  <c r="DW27" i="4"/>
  <c r="EA27" i="4"/>
  <c r="EE27" i="4"/>
  <c r="EI27" i="4"/>
  <c r="K29" i="4"/>
  <c r="Q29" i="4"/>
  <c r="AA29" i="4"/>
  <c r="AK29" i="4"/>
  <c r="CD29" i="4"/>
  <c r="CL29" i="4"/>
  <c r="CP29" i="4"/>
  <c r="CX29" i="4"/>
  <c r="DB29" i="4"/>
  <c r="DJ29" i="4"/>
  <c r="DP29" i="4"/>
  <c r="DT29" i="4"/>
  <c r="DX29" i="4"/>
  <c r="EB29" i="4"/>
  <c r="EJ29" i="4"/>
  <c r="EN29" i="4"/>
  <c r="K30" i="4"/>
  <c r="Q30" i="4"/>
  <c r="AA30" i="4"/>
  <c r="AK30" i="4"/>
  <c r="CD30" i="4"/>
  <c r="CL30" i="4"/>
  <c r="CP30" i="4"/>
  <c r="CX30" i="4"/>
  <c r="DB30" i="4"/>
  <c r="DJ30" i="4"/>
  <c r="DP30" i="4"/>
  <c r="DT30" i="4"/>
  <c r="DX30" i="4"/>
  <c r="EB30" i="4"/>
  <c r="EJ30" i="4"/>
  <c r="EN30" i="4"/>
  <c r="K31" i="4"/>
  <c r="Q31" i="4"/>
  <c r="AA31" i="4"/>
  <c r="AK31" i="4"/>
  <c r="CD31" i="4"/>
  <c r="CL31" i="4"/>
  <c r="CP31" i="4"/>
  <c r="CX31" i="4"/>
  <c r="DB31" i="4"/>
  <c r="DJ31" i="4"/>
  <c r="DP31" i="4"/>
  <c r="DT31" i="4"/>
  <c r="DX31" i="4"/>
  <c r="EB31" i="4"/>
  <c r="EJ31" i="4"/>
  <c r="EN31" i="4"/>
  <c r="CE32" i="4"/>
  <c r="CI32" i="4"/>
  <c r="CM32" i="4"/>
  <c r="CO32" i="4"/>
  <c r="CS32" i="4"/>
  <c r="CW32" i="4"/>
  <c r="DC32" i="4"/>
  <c r="DG32" i="4"/>
  <c r="DK32" i="4"/>
  <c r="DO32" i="4"/>
  <c r="DS32" i="4"/>
  <c r="DW32" i="4"/>
  <c r="EA32" i="4"/>
  <c r="EI32" i="4"/>
  <c r="EM32" i="4"/>
  <c r="J33" i="4"/>
  <c r="P33" i="4"/>
  <c r="T33" i="4"/>
  <c r="Z33" i="4"/>
  <c r="AJ33" i="4"/>
  <c r="CE33" i="4"/>
  <c r="CI33" i="4"/>
  <c r="CM33" i="4"/>
  <c r="CO33" i="4"/>
  <c r="CS33" i="4"/>
  <c r="CW33" i="4"/>
  <c r="DC33" i="4"/>
  <c r="DG33" i="4"/>
  <c r="DK33" i="4"/>
  <c r="DO33" i="4"/>
  <c r="DS33" i="4"/>
  <c r="DW33" i="4"/>
  <c r="EA33" i="4"/>
  <c r="EI33" i="4"/>
  <c r="EM33" i="4"/>
  <c r="J34" i="4"/>
  <c r="P34" i="4"/>
  <c r="T34" i="4"/>
  <c r="Z34" i="4"/>
  <c r="AJ34" i="4"/>
  <c r="CE34" i="4"/>
  <c r="CI34" i="4"/>
  <c r="CM34" i="4"/>
  <c r="CO34" i="4"/>
  <c r="CS34" i="4"/>
  <c r="CW34" i="4"/>
  <c r="DC34" i="4"/>
  <c r="DG34" i="4"/>
  <c r="DK34" i="4"/>
  <c r="DO34" i="4"/>
  <c r="DS34" i="4"/>
  <c r="DW34" i="4"/>
  <c r="EA34" i="4"/>
  <c r="EI34" i="4"/>
  <c r="EM34" i="4"/>
  <c r="H36" i="4"/>
  <c r="R36" i="4"/>
  <c r="X36" i="4"/>
  <c r="AH36" i="4"/>
  <c r="AL36" i="4"/>
  <c r="CC36" i="4"/>
  <c r="CG36" i="4"/>
  <c r="CQ36" i="4"/>
  <c r="CU36" i="4"/>
  <c r="DA36" i="4"/>
  <c r="DE36" i="4"/>
  <c r="DM36" i="4"/>
  <c r="DQ36" i="4"/>
  <c r="DY36" i="4"/>
  <c r="EC36" i="4"/>
  <c r="EG36" i="4"/>
  <c r="EK36" i="4"/>
  <c r="CF37" i="4"/>
  <c r="CR37" i="4"/>
  <c r="DD37" i="4"/>
  <c r="DN37" i="4"/>
  <c r="DR37" i="4"/>
  <c r="DZ37" i="4"/>
  <c r="ED37" i="4"/>
  <c r="EH37" i="4"/>
  <c r="EL37" i="4"/>
  <c r="J38" i="4"/>
  <c r="P38" i="4"/>
  <c r="T38" i="4"/>
  <c r="AF38" i="4"/>
  <c r="AN38" i="4"/>
  <c r="DA38" i="4"/>
  <c r="DE38" i="4"/>
  <c r="EH38" i="4"/>
  <c r="EL38" i="4"/>
  <c r="I39" i="4"/>
  <c r="M39" i="4"/>
  <c r="S39" i="4"/>
  <c r="Y39" i="4"/>
  <c r="AM39" i="4"/>
  <c r="CE41" i="4"/>
  <c r="CI41" i="4"/>
  <c r="CO41" i="4"/>
  <c r="CS41" i="4"/>
  <c r="DC41" i="4"/>
  <c r="DG41" i="4"/>
  <c r="DO41" i="4"/>
  <c r="DW41" i="4"/>
  <c r="EA41" i="4"/>
  <c r="EE41" i="4"/>
  <c r="EI41" i="4"/>
  <c r="CF42" i="4"/>
  <c r="CR42" i="4"/>
  <c r="DD42" i="4"/>
  <c r="DN42" i="4"/>
  <c r="DR42" i="4"/>
  <c r="DZ42" i="4"/>
  <c r="ED42" i="4"/>
  <c r="EH42" i="4"/>
  <c r="EL42" i="4"/>
  <c r="CC43" i="4"/>
  <c r="CG43" i="4"/>
  <c r="CQ43" i="4"/>
  <c r="CU43" i="4"/>
  <c r="DA43" i="4"/>
  <c r="DE43" i="4"/>
  <c r="DM43" i="4"/>
  <c r="DQ43" i="4"/>
  <c r="DY43" i="4"/>
  <c r="EC43" i="4"/>
  <c r="EG43" i="4"/>
  <c r="EK43" i="4"/>
  <c r="H44" i="4"/>
  <c r="R44" i="4"/>
  <c r="X44" i="4"/>
  <c r="AH44" i="4"/>
  <c r="AL44" i="4"/>
  <c r="CC44" i="4"/>
  <c r="CG44" i="4"/>
  <c r="CQ44" i="4"/>
  <c r="CU44" i="4"/>
  <c r="DA44" i="4"/>
  <c r="DY44" i="4"/>
  <c r="EG44" i="4"/>
  <c r="CD45" i="4"/>
  <c r="CP45" i="4"/>
  <c r="DB45" i="4"/>
  <c r="EB45" i="4"/>
  <c r="DW46" i="4"/>
  <c r="EE46" i="4"/>
  <c r="DX47" i="4"/>
  <c r="EF47" i="4"/>
  <c r="CE48" i="4"/>
  <c r="CO48" i="4"/>
  <c r="DC48" i="4"/>
  <c r="EA48" i="4"/>
  <c r="DX49" i="4"/>
  <c r="EF49" i="4"/>
  <c r="Q50" i="4"/>
  <c r="CD50" i="4"/>
  <c r="CP50" i="4"/>
  <c r="DB50" i="4"/>
  <c r="EB50" i="4"/>
  <c r="U51" i="4"/>
  <c r="AG51" i="4"/>
  <c r="DX51" i="4"/>
  <c r="EF51" i="4"/>
  <c r="Q52" i="4"/>
  <c r="CD52" i="4"/>
  <c r="CP52" i="4"/>
  <c r="DB52" i="4"/>
  <c r="EB52" i="4"/>
  <c r="U53" i="4"/>
  <c r="AG53" i="4"/>
  <c r="DX53" i="4"/>
  <c r="EF53" i="4"/>
  <c r="CE54" i="4"/>
  <c r="CO54" i="4"/>
  <c r="DC54" i="4"/>
  <c r="EA54" i="4"/>
  <c r="EF22" i="4"/>
  <c r="ED22" i="4"/>
  <c r="EB22" i="4"/>
  <c r="DZ22" i="4"/>
  <c r="DX22" i="4"/>
  <c r="AG23" i="4"/>
  <c r="AM23" i="4"/>
  <c r="U23" i="4"/>
  <c r="S23" i="4"/>
  <c r="Q23" i="4"/>
  <c r="EF23" i="4"/>
  <c r="ED23" i="4"/>
  <c r="EB23" i="4"/>
  <c r="DZ23" i="4"/>
  <c r="DX23" i="4"/>
  <c r="AG24" i="4"/>
  <c r="AM24" i="4"/>
  <c r="U24" i="4"/>
  <c r="S24" i="4"/>
  <c r="Q24" i="4"/>
  <c r="EF24" i="4"/>
  <c r="ED24" i="4"/>
  <c r="EB24" i="4"/>
  <c r="DZ24" i="4"/>
  <c r="DX24" i="4"/>
  <c r="AG25" i="4"/>
  <c r="AM25" i="4"/>
  <c r="U25" i="4"/>
  <c r="S25" i="4"/>
  <c r="Q25" i="4"/>
  <c r="EF25" i="4"/>
  <c r="ED25" i="4"/>
  <c r="EB25" i="4"/>
  <c r="DZ25" i="4"/>
  <c r="DX25" i="4"/>
  <c r="AK27" i="4"/>
  <c r="AI27" i="4"/>
  <c r="M27" i="4"/>
  <c r="K27" i="4"/>
  <c r="I27" i="4"/>
  <c r="AC27" i="4"/>
  <c r="AA27" i="4"/>
  <c r="Y27" i="4"/>
  <c r="CL27" i="4"/>
  <c r="CJ27" i="4"/>
  <c r="CF27" i="4"/>
  <c r="CD27" i="4"/>
  <c r="CX27" i="4"/>
  <c r="CV27" i="4"/>
  <c r="CR27" i="4"/>
  <c r="CP27" i="4"/>
  <c r="DJ27" i="4"/>
  <c r="DH27" i="4"/>
  <c r="DD27" i="4"/>
  <c r="DB27" i="4"/>
  <c r="DV27" i="4"/>
  <c r="DT27" i="4"/>
  <c r="DR27" i="4"/>
  <c r="DP27" i="4"/>
  <c r="DN27" i="4"/>
  <c r="EP27" i="4"/>
  <c r="EN27" i="4"/>
  <c r="EL27" i="4"/>
  <c r="EJ27" i="4"/>
  <c r="EH27" i="4"/>
  <c r="AH29" i="4"/>
  <c r="AF29" i="4"/>
  <c r="AN29" i="4"/>
  <c r="AL29" i="4"/>
  <c r="T29" i="4"/>
  <c r="R29" i="4"/>
  <c r="P29" i="4"/>
  <c r="EE29" i="4"/>
  <c r="EC29" i="4"/>
  <c r="EA29" i="4"/>
  <c r="DY29" i="4"/>
  <c r="DW29" i="4"/>
  <c r="AH30" i="4"/>
  <c r="AF30" i="4"/>
  <c r="AN30" i="4"/>
  <c r="AL30" i="4"/>
  <c r="T30" i="4"/>
  <c r="R30" i="4"/>
  <c r="P30" i="4"/>
  <c r="EE30" i="4"/>
  <c r="EC30" i="4"/>
  <c r="EA30" i="4"/>
  <c r="DY30" i="4"/>
  <c r="DW30" i="4"/>
  <c r="AH31" i="4"/>
  <c r="AF31" i="4"/>
  <c r="AN31" i="4"/>
  <c r="AL31" i="4"/>
  <c r="T31" i="4"/>
  <c r="R31" i="4"/>
  <c r="P31" i="4"/>
  <c r="EE31" i="4"/>
  <c r="EC31" i="4"/>
  <c r="EA31" i="4"/>
  <c r="DY31" i="4"/>
  <c r="DW31" i="4"/>
  <c r="AG32" i="4"/>
  <c r="EF32" i="4"/>
  <c r="ED32" i="4"/>
  <c r="EB32" i="4"/>
  <c r="DZ32" i="4"/>
  <c r="DX32" i="4"/>
  <c r="AG33" i="4"/>
  <c r="AM33" i="4"/>
  <c r="U33" i="4"/>
  <c r="S33" i="4"/>
  <c r="Q33" i="4"/>
  <c r="EF33" i="4"/>
  <c r="ED33" i="4"/>
  <c r="EB33" i="4"/>
  <c r="DZ33" i="4"/>
  <c r="DX33" i="4"/>
  <c r="AG34" i="4"/>
  <c r="AM34" i="4"/>
  <c r="U34" i="4"/>
  <c r="S34" i="4"/>
  <c r="Q34" i="4"/>
  <c r="EF34" i="4"/>
  <c r="ED34" i="4"/>
  <c r="EB34" i="4"/>
  <c r="DZ34" i="4"/>
  <c r="DX34" i="4"/>
  <c r="AK36" i="4"/>
  <c r="AI36" i="4"/>
  <c r="M36" i="4"/>
  <c r="K36" i="4"/>
  <c r="I36" i="4"/>
  <c r="AC36" i="4"/>
  <c r="AA36" i="4"/>
  <c r="Y36" i="4"/>
  <c r="CL36" i="4"/>
  <c r="CJ36" i="4"/>
  <c r="CF36" i="4"/>
  <c r="CD36" i="4"/>
  <c r="CX36" i="4"/>
  <c r="CV36" i="4"/>
  <c r="CR36" i="4"/>
  <c r="CP36" i="4"/>
  <c r="DJ36" i="4"/>
  <c r="DH36" i="4"/>
  <c r="DD36" i="4"/>
  <c r="DB36" i="4"/>
  <c r="DV36" i="4"/>
  <c r="DT36" i="4"/>
  <c r="DR36" i="4"/>
  <c r="DP36" i="4"/>
  <c r="DN36" i="4"/>
  <c r="EP36" i="4"/>
  <c r="EN36" i="4"/>
  <c r="EL36" i="4"/>
  <c r="EJ36" i="4"/>
  <c r="EH36" i="4"/>
  <c r="CM37" i="4"/>
  <c r="CK37" i="4"/>
  <c r="CI37" i="4"/>
  <c r="CG37" i="4"/>
  <c r="CE37" i="4"/>
  <c r="CC37" i="4"/>
  <c r="CY37" i="4"/>
  <c r="CW37" i="4"/>
  <c r="CU37" i="4"/>
  <c r="CS37" i="4"/>
  <c r="CQ37" i="4"/>
  <c r="CO37" i="4"/>
  <c r="DK37" i="4"/>
  <c r="DI37" i="4"/>
  <c r="DG37" i="4"/>
  <c r="DE37" i="4"/>
  <c r="DC37" i="4"/>
  <c r="DA37" i="4"/>
  <c r="DU37" i="4"/>
  <c r="DS37" i="4"/>
  <c r="DQ37" i="4"/>
  <c r="DO37" i="4"/>
  <c r="DM37" i="4"/>
  <c r="EO37" i="4"/>
  <c r="EM37" i="4"/>
  <c r="EK37" i="4"/>
  <c r="EI37" i="4"/>
  <c r="EG37" i="4"/>
  <c r="AK38" i="4"/>
  <c r="AI38" i="4"/>
  <c r="M38" i="4"/>
  <c r="K38" i="4"/>
  <c r="I38" i="4"/>
  <c r="AC38" i="4"/>
  <c r="AA38" i="4"/>
  <c r="Y38" i="4"/>
  <c r="DJ38" i="4"/>
  <c r="DH38" i="4"/>
  <c r="DD38" i="4"/>
  <c r="DB38" i="4"/>
  <c r="EO38" i="4"/>
  <c r="EM38" i="4"/>
  <c r="EK38" i="4"/>
  <c r="EI38" i="4"/>
  <c r="EG38" i="4"/>
  <c r="AJ39" i="4"/>
  <c r="L39" i="4"/>
  <c r="J39" i="4"/>
  <c r="H39" i="4"/>
  <c r="AB39" i="4"/>
  <c r="Z39" i="4"/>
  <c r="X39" i="4"/>
  <c r="CL41" i="4"/>
  <c r="CJ41" i="4"/>
  <c r="CF41" i="4"/>
  <c r="CD41" i="4"/>
  <c r="CX41" i="4"/>
  <c r="CV41" i="4"/>
  <c r="CR41" i="4"/>
  <c r="CP41" i="4"/>
  <c r="DJ41" i="4"/>
  <c r="DH41" i="4"/>
  <c r="DD41" i="4"/>
  <c r="DB41" i="4"/>
  <c r="DV41" i="4"/>
  <c r="DT41" i="4"/>
  <c r="DR41" i="4"/>
  <c r="DP41" i="4"/>
  <c r="DN41" i="4"/>
  <c r="EP41" i="4"/>
  <c r="EN41" i="4"/>
  <c r="EL41" i="4"/>
  <c r="EJ41" i="4"/>
  <c r="EH41" i="4"/>
  <c r="CM42" i="4"/>
  <c r="CK42" i="4"/>
  <c r="CI42" i="4"/>
  <c r="CG42" i="4"/>
  <c r="CE42" i="4"/>
  <c r="CC42" i="4"/>
  <c r="CY42" i="4"/>
  <c r="CW42" i="4"/>
  <c r="CU42" i="4"/>
  <c r="CS42" i="4"/>
  <c r="CQ42" i="4"/>
  <c r="CO42" i="4"/>
  <c r="DK42" i="4"/>
  <c r="DI42" i="4"/>
  <c r="DG42" i="4"/>
  <c r="DE42" i="4"/>
  <c r="DC42" i="4"/>
  <c r="DA42" i="4"/>
  <c r="DU42" i="4"/>
  <c r="DS42" i="4"/>
  <c r="DQ42" i="4"/>
  <c r="DO42" i="4"/>
  <c r="DM42" i="4"/>
  <c r="EO42" i="4"/>
  <c r="EM42" i="4"/>
  <c r="EK42" i="4"/>
  <c r="EI42" i="4"/>
  <c r="EG42" i="4"/>
  <c r="CL43" i="4"/>
  <c r="CJ43" i="4"/>
  <c r="CF43" i="4"/>
  <c r="CD43" i="4"/>
  <c r="CX43" i="4"/>
  <c r="CV43" i="4"/>
  <c r="CR43" i="4"/>
  <c r="CP43" i="4"/>
  <c r="DJ43" i="4"/>
  <c r="DH43" i="4"/>
  <c r="DD43" i="4"/>
  <c r="DB43" i="4"/>
  <c r="DV43" i="4"/>
  <c r="DT43" i="4"/>
  <c r="DR43" i="4"/>
  <c r="DP43" i="4"/>
  <c r="DN43" i="4"/>
  <c r="EP43" i="4"/>
  <c r="EN43" i="4"/>
  <c r="EL43" i="4"/>
  <c r="EJ43" i="4"/>
  <c r="EH43" i="4"/>
  <c r="AK44" i="4"/>
  <c r="AI44" i="4"/>
  <c r="M44" i="4"/>
  <c r="K44" i="4"/>
  <c r="I44" i="4"/>
  <c r="AC44" i="4"/>
  <c r="AA44" i="4"/>
  <c r="Y44" i="4"/>
  <c r="CL44" i="4"/>
  <c r="CJ44" i="4"/>
  <c r="CF44" i="4"/>
  <c r="CD44" i="4"/>
  <c r="CX44" i="4"/>
  <c r="CV44" i="4"/>
  <c r="CR44" i="4"/>
  <c r="CP44" i="4"/>
  <c r="DJ44" i="4"/>
  <c r="DH44" i="4"/>
  <c r="DK44" i="4"/>
  <c r="DG44" i="4"/>
  <c r="DD44" i="4"/>
  <c r="DB44" i="4"/>
  <c r="DV44" i="4"/>
  <c r="DT44" i="4"/>
  <c r="DR44" i="4"/>
  <c r="DP44" i="4"/>
  <c r="DN44" i="4"/>
  <c r="DS44" i="4"/>
  <c r="DO44" i="4"/>
  <c r="EP44" i="4"/>
  <c r="EN44" i="4"/>
  <c r="EL44" i="4"/>
  <c r="EJ44" i="4"/>
  <c r="EH44" i="4"/>
  <c r="EM44" i="4"/>
  <c r="EI44" i="4"/>
  <c r="CM45" i="4"/>
  <c r="CK45" i="4"/>
  <c r="CI45" i="4"/>
  <c r="CG45" i="4"/>
  <c r="CE45" i="4"/>
  <c r="CC45" i="4"/>
  <c r="CJ45" i="4"/>
  <c r="CF45" i="4"/>
  <c r="CY45" i="4"/>
  <c r="CW45" i="4"/>
  <c r="CU45" i="4"/>
  <c r="CS45" i="4"/>
  <c r="CQ45" i="4"/>
  <c r="CO45" i="4"/>
  <c r="CV45" i="4"/>
  <c r="CR45" i="4"/>
  <c r="DK45" i="4"/>
  <c r="DI45" i="4"/>
  <c r="DG45" i="4"/>
  <c r="DE45" i="4"/>
  <c r="DC45" i="4"/>
  <c r="DA45" i="4"/>
  <c r="DH45" i="4"/>
  <c r="DD45" i="4"/>
  <c r="DU45" i="4"/>
  <c r="DS45" i="4"/>
  <c r="DQ45" i="4"/>
  <c r="DO45" i="4"/>
  <c r="DM45" i="4"/>
  <c r="DV45" i="4"/>
  <c r="DR45" i="4"/>
  <c r="DN45" i="4"/>
  <c r="EO45" i="4"/>
  <c r="EM45" i="4"/>
  <c r="EK45" i="4"/>
  <c r="EI45" i="4"/>
  <c r="EG45" i="4"/>
  <c r="EP45" i="4"/>
  <c r="EL45" i="4"/>
  <c r="EH45" i="4"/>
  <c r="CL46" i="4"/>
  <c r="CJ46" i="4"/>
  <c r="CF46" i="4"/>
  <c r="CD46" i="4"/>
  <c r="CK46" i="4"/>
  <c r="CG46" i="4"/>
  <c r="CC46" i="4"/>
  <c r="CX46" i="4"/>
  <c r="CV46" i="4"/>
  <c r="CR46" i="4"/>
  <c r="CP46" i="4"/>
  <c r="CY46" i="4"/>
  <c r="CU46" i="4"/>
  <c r="CQ46" i="4"/>
  <c r="DJ46" i="4"/>
  <c r="DH46" i="4"/>
  <c r="DD46" i="4"/>
  <c r="DB46" i="4"/>
  <c r="DI46" i="4"/>
  <c r="DE46" i="4"/>
  <c r="DA46" i="4"/>
  <c r="DV46" i="4"/>
  <c r="DT46" i="4"/>
  <c r="DR46" i="4"/>
  <c r="DP46" i="4"/>
  <c r="DN46" i="4"/>
  <c r="DU46" i="4"/>
  <c r="DQ46" i="4"/>
  <c r="DM46" i="4"/>
  <c r="EP46" i="4"/>
  <c r="EN46" i="4"/>
  <c r="EL46" i="4"/>
  <c r="EJ46" i="4"/>
  <c r="EH46" i="4"/>
  <c r="EO46" i="4"/>
  <c r="EK46" i="4"/>
  <c r="EG46" i="4"/>
  <c r="CM47" i="4"/>
  <c r="CK47" i="4"/>
  <c r="CI47" i="4"/>
  <c r="CG47" i="4"/>
  <c r="CE47" i="4"/>
  <c r="CC47" i="4"/>
  <c r="CJ47" i="4"/>
  <c r="CF47" i="4"/>
  <c r="CY47" i="4"/>
  <c r="CW47" i="4"/>
  <c r="CU47" i="4"/>
  <c r="CS47" i="4"/>
  <c r="CQ47" i="4"/>
  <c r="CO47" i="4"/>
  <c r="CV47" i="4"/>
  <c r="CR47" i="4"/>
  <c r="DK47" i="4"/>
  <c r="DI47" i="4"/>
  <c r="DG47" i="4"/>
  <c r="DE47" i="4"/>
  <c r="DC47" i="4"/>
  <c r="DA47" i="4"/>
  <c r="DH47" i="4"/>
  <c r="DD47" i="4"/>
  <c r="DU47" i="4"/>
  <c r="DS47" i="4"/>
  <c r="DQ47" i="4"/>
  <c r="DO47" i="4"/>
  <c r="DM47" i="4"/>
  <c r="DV47" i="4"/>
  <c r="DR47" i="4"/>
  <c r="DN47" i="4"/>
  <c r="EO47" i="4"/>
  <c r="EM47" i="4"/>
  <c r="EK47" i="4"/>
  <c r="EI47" i="4"/>
  <c r="EG47" i="4"/>
  <c r="EP47" i="4"/>
  <c r="EL47" i="4"/>
  <c r="EH47" i="4"/>
  <c r="CL48" i="4"/>
  <c r="CJ48" i="4"/>
  <c r="CF48" i="4"/>
  <c r="CD48" i="4"/>
  <c r="CK48" i="4"/>
  <c r="CG48" i="4"/>
  <c r="CC48" i="4"/>
  <c r="CX48" i="4"/>
  <c r="CV48" i="4"/>
  <c r="CR48" i="4"/>
  <c r="CP48" i="4"/>
  <c r="CY48" i="4"/>
  <c r="CU48" i="4"/>
  <c r="CQ48" i="4"/>
  <c r="DJ48" i="4"/>
  <c r="DH48" i="4"/>
  <c r="DD48" i="4"/>
  <c r="DB48" i="4"/>
  <c r="DI48" i="4"/>
  <c r="DE48" i="4"/>
  <c r="DA48" i="4"/>
  <c r="DV48" i="4"/>
  <c r="DT48" i="4"/>
  <c r="DR48" i="4"/>
  <c r="DP48" i="4"/>
  <c r="DN48" i="4"/>
  <c r="DU48" i="4"/>
  <c r="DQ48" i="4"/>
  <c r="DM48" i="4"/>
  <c r="EP48" i="4"/>
  <c r="EN48" i="4"/>
  <c r="EL48" i="4"/>
  <c r="EJ48" i="4"/>
  <c r="EH48" i="4"/>
  <c r="EO48" i="4"/>
  <c r="EK48" i="4"/>
  <c r="EG48" i="4"/>
  <c r="CM49" i="4"/>
  <c r="CK49" i="4"/>
  <c r="CI49" i="4"/>
  <c r="CG49" i="4"/>
  <c r="CE49" i="4"/>
  <c r="CC49" i="4"/>
  <c r="CJ49" i="4"/>
  <c r="CF49" i="4"/>
  <c r="CY49" i="4"/>
  <c r="CW49" i="4"/>
  <c r="CU49" i="4"/>
  <c r="CS49" i="4"/>
  <c r="CQ49" i="4"/>
  <c r="CO49" i="4"/>
  <c r="CV49" i="4"/>
  <c r="CR49" i="4"/>
  <c r="DK49" i="4"/>
  <c r="DI49" i="4"/>
  <c r="DG49" i="4"/>
  <c r="DE49" i="4"/>
  <c r="DC49" i="4"/>
  <c r="DA49" i="4"/>
  <c r="DH49" i="4"/>
  <c r="DD49" i="4"/>
  <c r="DU49" i="4"/>
  <c r="DS49" i="4"/>
  <c r="DQ49" i="4"/>
  <c r="DO49" i="4"/>
  <c r="DM49" i="4"/>
  <c r="DV49" i="4"/>
  <c r="DR49" i="4"/>
  <c r="DN49" i="4"/>
  <c r="EO49" i="4"/>
  <c r="EM49" i="4"/>
  <c r="EK49" i="4"/>
  <c r="EI49" i="4"/>
  <c r="EG49" i="4"/>
  <c r="EP49" i="4"/>
  <c r="EL49" i="4"/>
  <c r="EH49" i="4"/>
  <c r="AJ50" i="4"/>
  <c r="L50" i="4"/>
  <c r="J50" i="4"/>
  <c r="H50" i="4"/>
  <c r="AI50" i="4"/>
  <c r="M50" i="4"/>
  <c r="I50" i="4"/>
  <c r="AB50" i="4"/>
  <c r="Z50" i="4"/>
  <c r="X50" i="4"/>
  <c r="AC50" i="4"/>
  <c r="Y50" i="4"/>
  <c r="CM50" i="4"/>
  <c r="CK50" i="4"/>
  <c r="CI50" i="4"/>
  <c r="CG50" i="4"/>
  <c r="CE50" i="4"/>
  <c r="CC50" i="4"/>
  <c r="CJ50" i="4"/>
  <c r="CF50" i="4"/>
  <c r="CY50" i="4"/>
  <c r="CW50" i="4"/>
  <c r="CU50" i="4"/>
  <c r="CS50" i="4"/>
  <c r="CQ50" i="4"/>
  <c r="CO50" i="4"/>
  <c r="CV50" i="4"/>
  <c r="CR50" i="4"/>
  <c r="DK50" i="4"/>
  <c r="DI50" i="4"/>
  <c r="DG50" i="4"/>
  <c r="DE50" i="4"/>
  <c r="DC50" i="4"/>
  <c r="DA50" i="4"/>
  <c r="DH50" i="4"/>
  <c r="DD50" i="4"/>
  <c r="DU50" i="4"/>
  <c r="DS50" i="4"/>
  <c r="DQ50" i="4"/>
  <c r="DO50" i="4"/>
  <c r="DM50" i="4"/>
  <c r="DV50" i="4"/>
  <c r="DR50" i="4"/>
  <c r="DN50" i="4"/>
  <c r="EO50" i="4"/>
  <c r="EM50" i="4"/>
  <c r="EK50" i="4"/>
  <c r="EI50" i="4"/>
  <c r="EG50" i="4"/>
  <c r="EP50" i="4"/>
  <c r="EL50" i="4"/>
  <c r="EH50" i="4"/>
  <c r="AJ51" i="4"/>
  <c r="L51" i="4"/>
  <c r="J51" i="4"/>
  <c r="H51" i="4"/>
  <c r="AI51" i="4"/>
  <c r="M51" i="4"/>
  <c r="I51" i="4"/>
  <c r="AB51" i="4"/>
  <c r="Z51" i="4"/>
  <c r="X51" i="4"/>
  <c r="AC51" i="4"/>
  <c r="Y51" i="4"/>
  <c r="CM51" i="4"/>
  <c r="CK51" i="4"/>
  <c r="CI51" i="4"/>
  <c r="CG51" i="4"/>
  <c r="CE51" i="4"/>
  <c r="CC51" i="4"/>
  <c r="CJ51" i="4"/>
  <c r="CF51" i="4"/>
  <c r="CY51" i="4"/>
  <c r="CW51" i="4"/>
  <c r="CU51" i="4"/>
  <c r="CS51" i="4"/>
  <c r="CQ51" i="4"/>
  <c r="CO51" i="4"/>
  <c r="CV51" i="4"/>
  <c r="CR51" i="4"/>
  <c r="DK51" i="4"/>
  <c r="DI51" i="4"/>
  <c r="DG51" i="4"/>
  <c r="DE51" i="4"/>
  <c r="DC51" i="4"/>
  <c r="DA51" i="4"/>
  <c r="DH51" i="4"/>
  <c r="DD51" i="4"/>
  <c r="DU51" i="4"/>
  <c r="DS51" i="4"/>
  <c r="DQ51" i="4"/>
  <c r="DO51" i="4"/>
  <c r="DM51" i="4"/>
  <c r="DV51" i="4"/>
  <c r="DR51" i="4"/>
  <c r="DN51" i="4"/>
  <c r="EO51" i="4"/>
  <c r="EM51" i="4"/>
  <c r="EK51" i="4"/>
  <c r="EI51" i="4"/>
  <c r="EG51" i="4"/>
  <c r="EP51" i="4"/>
  <c r="EL51" i="4"/>
  <c r="EH51" i="4"/>
  <c r="AJ52" i="4"/>
  <c r="L52" i="4"/>
  <c r="J52" i="4"/>
  <c r="H52" i="4"/>
  <c r="AI52" i="4"/>
  <c r="M52" i="4"/>
  <c r="I52" i="4"/>
  <c r="AB52" i="4"/>
  <c r="Z52" i="4"/>
  <c r="X52" i="4"/>
  <c r="AC52" i="4"/>
  <c r="Y52" i="4"/>
  <c r="CM52" i="4"/>
  <c r="CK52" i="4"/>
  <c r="CI52" i="4"/>
  <c r="CG52" i="4"/>
  <c r="CE52" i="4"/>
  <c r="CC52" i="4"/>
  <c r="CJ52" i="4"/>
  <c r="CF52" i="4"/>
  <c r="CY52" i="4"/>
  <c r="CW52" i="4"/>
  <c r="CU52" i="4"/>
  <c r="CS52" i="4"/>
  <c r="CQ52" i="4"/>
  <c r="CO52" i="4"/>
  <c r="CV52" i="4"/>
  <c r="CR52" i="4"/>
  <c r="DK52" i="4"/>
  <c r="DI52" i="4"/>
  <c r="DG52" i="4"/>
  <c r="DE52" i="4"/>
  <c r="DC52" i="4"/>
  <c r="DA52" i="4"/>
  <c r="DH52" i="4"/>
  <c r="DD52" i="4"/>
  <c r="DU52" i="4"/>
  <c r="DS52" i="4"/>
  <c r="DQ52" i="4"/>
  <c r="DO52" i="4"/>
  <c r="DM52" i="4"/>
  <c r="DV52" i="4"/>
  <c r="DR52" i="4"/>
  <c r="DN52" i="4"/>
  <c r="EO52" i="4"/>
  <c r="EM52" i="4"/>
  <c r="EK52" i="4"/>
  <c r="EI52" i="4"/>
  <c r="EG52" i="4"/>
  <c r="EP52" i="4"/>
  <c r="EL52" i="4"/>
  <c r="EH52" i="4"/>
  <c r="AJ53" i="4"/>
  <c r="L53" i="4"/>
  <c r="J53" i="4"/>
  <c r="H53" i="4"/>
  <c r="AI53" i="4"/>
  <c r="M53" i="4"/>
  <c r="I53" i="4"/>
  <c r="AB53" i="4"/>
  <c r="Z53" i="4"/>
  <c r="X53" i="4"/>
  <c r="AC53" i="4"/>
  <c r="Y53" i="4"/>
  <c r="CM53" i="4"/>
  <c r="CK53" i="4"/>
  <c r="CI53" i="4"/>
  <c r="CG53" i="4"/>
  <c r="CE53" i="4"/>
  <c r="CC53" i="4"/>
  <c r="CJ53" i="4"/>
  <c r="CF53" i="4"/>
  <c r="CY53" i="4"/>
  <c r="CW53" i="4"/>
  <c r="CU53" i="4"/>
  <c r="CS53" i="4"/>
  <c r="CQ53" i="4"/>
  <c r="CO53" i="4"/>
  <c r="CV53" i="4"/>
  <c r="CR53" i="4"/>
  <c r="DK53" i="4"/>
  <c r="DI53" i="4"/>
  <c r="DG53" i="4"/>
  <c r="DE53" i="4"/>
  <c r="DC53" i="4"/>
  <c r="DA53" i="4"/>
  <c r="DH53" i="4"/>
  <c r="DD53" i="4"/>
  <c r="DU53" i="4"/>
  <c r="DS53" i="4"/>
  <c r="DQ53" i="4"/>
  <c r="DO53" i="4"/>
  <c r="DM53" i="4"/>
  <c r="DV53" i="4"/>
  <c r="DR53" i="4"/>
  <c r="DN53" i="4"/>
  <c r="EO53" i="4"/>
  <c r="EM53" i="4"/>
  <c r="EK53" i="4"/>
  <c r="EI53" i="4"/>
  <c r="EG53" i="4"/>
  <c r="EP53" i="4"/>
  <c r="EL53" i="4"/>
  <c r="EH53" i="4"/>
  <c r="CL54" i="4"/>
  <c r="CJ54" i="4"/>
  <c r="CF54" i="4"/>
  <c r="CD54" i="4"/>
  <c r="CK54" i="4"/>
  <c r="CG54" i="4"/>
  <c r="CC54" i="4"/>
  <c r="CX54" i="4"/>
  <c r="CV54" i="4"/>
  <c r="CR54" i="4"/>
  <c r="CP54" i="4"/>
  <c r="CY54" i="4"/>
  <c r="CU54" i="4"/>
  <c r="CQ54" i="4"/>
  <c r="DJ54" i="4"/>
  <c r="DH54" i="4"/>
  <c r="DD54" i="4"/>
  <c r="DB54" i="4"/>
  <c r="DI54" i="4"/>
  <c r="DE54" i="4"/>
  <c r="DA54" i="4"/>
  <c r="DV54" i="4"/>
  <c r="DT54" i="4"/>
  <c r="DR54" i="4"/>
  <c r="DP54" i="4"/>
  <c r="DN54" i="4"/>
  <c r="DU54" i="4"/>
  <c r="DQ54" i="4"/>
  <c r="DM54" i="4"/>
  <c r="EP54" i="4"/>
  <c r="EN54" i="4"/>
  <c r="EL54" i="4"/>
  <c r="EJ54" i="4"/>
  <c r="EH54" i="4"/>
  <c r="EO54" i="4"/>
  <c r="EK54" i="4"/>
  <c r="EG54" i="4"/>
  <c r="P55" i="2"/>
  <c r="I55" i="4" s="1"/>
  <c r="AF55" i="2"/>
  <c r="Y55" i="4" s="1"/>
  <c r="AH55" i="4"/>
  <c r="AP55" i="4"/>
  <c r="AT55" i="4"/>
  <c r="AY55" i="4"/>
  <c r="BA55" i="4"/>
  <c r="BT55" i="2"/>
  <c r="BC55" i="4" s="1"/>
  <c r="BE55" i="4"/>
  <c r="BG55" i="4"/>
  <c r="BI55" i="4"/>
  <c r="BK55" i="4"/>
  <c r="CD55" i="2"/>
  <c r="BM55" i="4" s="1"/>
  <c r="BO55" i="4"/>
  <c r="BQ55" i="4"/>
  <c r="BS55" i="4"/>
  <c r="BU55" i="4"/>
  <c r="CN55" i="2"/>
  <c r="BW55" i="4" s="1"/>
  <c r="BY55" i="4"/>
  <c r="CA55" i="4"/>
  <c r="CZ55" i="2"/>
  <c r="CC55" i="4" s="1"/>
  <c r="DL55" i="2"/>
  <c r="CS55" i="4" s="1"/>
  <c r="EH55" i="2"/>
  <c r="DQ55" i="4" s="1"/>
  <c r="ER55" i="2"/>
  <c r="EA55" i="4" s="1"/>
  <c r="FB55" i="2"/>
  <c r="EK55" i="4" s="1"/>
  <c r="P58" i="2"/>
  <c r="V58" i="2" s="1"/>
  <c r="X58" i="2"/>
  <c r="AD58" i="2" s="1"/>
  <c r="AF58" i="2"/>
  <c r="AL58" i="2" s="1"/>
  <c r="DE58" i="2"/>
  <c r="DQ58" i="2"/>
  <c r="EC58" i="2"/>
  <c r="W59" i="2"/>
  <c r="AE59" i="2"/>
  <c r="AM59" i="2"/>
  <c r="CZ59" i="2"/>
  <c r="DL59" i="2"/>
  <c r="DX59" i="2"/>
  <c r="EH59" i="2"/>
  <c r="ER59" i="2"/>
  <c r="FB59" i="2"/>
  <c r="P60" i="2"/>
  <c r="V60" i="2" s="1"/>
  <c r="X60" i="2"/>
  <c r="AD60" i="2" s="1"/>
  <c r="AF60" i="2"/>
  <c r="AL60" i="2" s="1"/>
  <c r="DE60" i="2"/>
  <c r="DQ60" i="2"/>
  <c r="EC60" i="2"/>
  <c r="I5" i="4"/>
  <c r="K5" i="4"/>
  <c r="M5" i="4"/>
  <c r="Q5" i="4"/>
  <c r="S5" i="4"/>
  <c r="U5" i="4"/>
  <c r="Y5" i="4"/>
  <c r="AA5" i="4"/>
  <c r="AI5" i="4"/>
  <c r="AV55" i="4"/>
  <c r="AX55" i="4"/>
  <c r="EG5" i="4"/>
  <c r="EI5" i="4"/>
  <c r="EK5" i="4"/>
  <c r="EM5" i="4"/>
  <c r="H6" i="4"/>
  <c r="J6" i="4"/>
  <c r="L6" i="4"/>
  <c r="P6" i="4"/>
  <c r="R6" i="4"/>
  <c r="T6" i="4"/>
  <c r="X6" i="4"/>
  <c r="Z6" i="4"/>
  <c r="AF6" i="4"/>
  <c r="AL6" i="4"/>
  <c r="EH6" i="4"/>
  <c r="EJ6" i="4"/>
  <c r="EL6" i="4"/>
  <c r="EN6" i="4"/>
  <c r="I7" i="4"/>
  <c r="K7" i="4"/>
  <c r="M7" i="4"/>
  <c r="Q7" i="4"/>
  <c r="S7" i="4"/>
  <c r="U7" i="4"/>
  <c r="Y7" i="4"/>
  <c r="AA7" i="4"/>
  <c r="AI7" i="4"/>
  <c r="EG7" i="4"/>
  <c r="EI7" i="4"/>
  <c r="EK7" i="4"/>
  <c r="EM7" i="4"/>
  <c r="H8" i="4"/>
  <c r="J8" i="4"/>
  <c r="L8" i="4"/>
  <c r="P8" i="4"/>
  <c r="R8" i="4"/>
  <c r="T8" i="4"/>
  <c r="X8" i="4"/>
  <c r="Z8" i="4"/>
  <c r="AF8" i="4"/>
  <c r="AL8" i="4"/>
  <c r="CC8" i="4"/>
  <c r="CE8" i="4"/>
  <c r="CG8" i="4"/>
  <c r="CI8" i="4"/>
  <c r="CK8" i="4"/>
  <c r="CO8" i="4"/>
  <c r="CQ8" i="4"/>
  <c r="CS8" i="4"/>
  <c r="CU8" i="4"/>
  <c r="CW8" i="4"/>
  <c r="DA8" i="4"/>
  <c r="DC8" i="4"/>
  <c r="DE8" i="4"/>
  <c r="DG8" i="4"/>
  <c r="DI8" i="4"/>
  <c r="DM8" i="4"/>
  <c r="DO8" i="4"/>
  <c r="DQ8" i="4"/>
  <c r="DS8" i="4"/>
  <c r="DW8" i="4"/>
  <c r="DY8" i="4"/>
  <c r="EA8" i="4"/>
  <c r="EC8" i="4"/>
  <c r="EG8" i="4"/>
  <c r="EI8" i="4"/>
  <c r="EK8" i="4"/>
  <c r="EM8" i="4"/>
  <c r="H9" i="4"/>
  <c r="J9" i="4"/>
  <c r="L9" i="4"/>
  <c r="P9" i="4"/>
  <c r="R9" i="4"/>
  <c r="T9" i="4"/>
  <c r="X9" i="4"/>
  <c r="Z9" i="4"/>
  <c r="AF9" i="4"/>
  <c r="AL9" i="4"/>
  <c r="CC9" i="4"/>
  <c r="CE9" i="4"/>
  <c r="CG9" i="4"/>
  <c r="CI9" i="4"/>
  <c r="CK9" i="4"/>
  <c r="CO9" i="4"/>
  <c r="CQ9" i="4"/>
  <c r="CS9" i="4"/>
  <c r="CU9" i="4"/>
  <c r="CW9" i="4"/>
  <c r="DA9" i="4"/>
  <c r="DC9" i="4"/>
  <c r="DE9" i="4"/>
  <c r="DG9" i="4"/>
  <c r="DI9" i="4"/>
  <c r="DM9" i="4"/>
  <c r="DO9" i="4"/>
  <c r="DQ9" i="4"/>
  <c r="DS9" i="4"/>
  <c r="DW9" i="4"/>
  <c r="DY9" i="4"/>
  <c r="EA9" i="4"/>
  <c r="EC9" i="4"/>
  <c r="EG9" i="4"/>
  <c r="EI9" i="4"/>
  <c r="EK9" i="4"/>
  <c r="EM9" i="4"/>
  <c r="AF10" i="4"/>
  <c r="CC10" i="4"/>
  <c r="CE10" i="4"/>
  <c r="CG10" i="4"/>
  <c r="CI10" i="4"/>
  <c r="CK10" i="4"/>
  <c r="CO10" i="4"/>
  <c r="CQ10" i="4"/>
  <c r="CS10" i="4"/>
  <c r="CU10" i="4"/>
  <c r="CW10" i="4"/>
  <c r="DA10" i="4"/>
  <c r="DC10" i="4"/>
  <c r="DE10" i="4"/>
  <c r="DG10" i="4"/>
  <c r="DI10" i="4"/>
  <c r="DM10" i="4"/>
  <c r="DO10" i="4"/>
  <c r="DQ10" i="4"/>
  <c r="DS10" i="4"/>
  <c r="DW10" i="4"/>
  <c r="DY10" i="4"/>
  <c r="EA10" i="4"/>
  <c r="EC10" i="4"/>
  <c r="EG10" i="4"/>
  <c r="EI10" i="4"/>
  <c r="EK10" i="4"/>
  <c r="EM10" i="4"/>
  <c r="H11" i="4"/>
  <c r="J11" i="4"/>
  <c r="L11" i="4"/>
  <c r="P11" i="4"/>
  <c r="R11" i="4"/>
  <c r="T11" i="4"/>
  <c r="X11" i="4"/>
  <c r="Z11" i="4"/>
  <c r="AF11" i="4"/>
  <c r="AL11" i="4"/>
  <c r="CC11" i="4"/>
  <c r="CE11" i="4"/>
  <c r="CG11" i="4"/>
  <c r="CI11" i="4"/>
  <c r="CK11" i="4"/>
  <c r="CO11" i="4"/>
  <c r="CQ11" i="4"/>
  <c r="CS11" i="4"/>
  <c r="CU11" i="4"/>
  <c r="CW11" i="4"/>
  <c r="DA11" i="4"/>
  <c r="DC11" i="4"/>
  <c r="DE11" i="4"/>
  <c r="DG11" i="4"/>
  <c r="DI11" i="4"/>
  <c r="DM11" i="4"/>
  <c r="DO11" i="4"/>
  <c r="DQ11" i="4"/>
  <c r="DS11" i="4"/>
  <c r="DW11" i="4"/>
  <c r="DY11" i="4"/>
  <c r="EA11" i="4"/>
  <c r="EC11" i="4"/>
  <c r="EG11" i="4"/>
  <c r="EI11" i="4"/>
  <c r="EK11" i="4"/>
  <c r="EM11" i="4"/>
  <c r="CP12" i="4"/>
  <c r="DM12" i="4"/>
  <c r="DO12" i="4"/>
  <c r="DQ12" i="4"/>
  <c r="DS12" i="4"/>
  <c r="EH12" i="4"/>
  <c r="EJ12" i="4"/>
  <c r="EL12" i="4"/>
  <c r="EN12" i="4"/>
  <c r="I13" i="4"/>
  <c r="K13" i="4"/>
  <c r="M13" i="4"/>
  <c r="Q13" i="4"/>
  <c r="S13" i="4"/>
  <c r="U13" i="4"/>
  <c r="Y13" i="4"/>
  <c r="AA13" i="4"/>
  <c r="AI13" i="4"/>
  <c r="CD13" i="4"/>
  <c r="CF13" i="4"/>
  <c r="CJ13" i="4"/>
  <c r="CP13" i="4"/>
  <c r="CR13" i="4"/>
  <c r="CV13" i="4"/>
  <c r="DB13" i="4"/>
  <c r="DD13" i="4"/>
  <c r="DH13" i="4"/>
  <c r="DN13" i="4"/>
  <c r="DP13" i="4"/>
  <c r="DR13" i="4"/>
  <c r="DT13" i="4"/>
  <c r="DX13" i="4"/>
  <c r="DZ13" i="4"/>
  <c r="EB13" i="4"/>
  <c r="ED13" i="4"/>
  <c r="EH13" i="4"/>
  <c r="EJ13" i="4"/>
  <c r="EL13" i="4"/>
  <c r="EN13" i="4"/>
  <c r="I14" i="4"/>
  <c r="K14" i="4"/>
  <c r="M14" i="4"/>
  <c r="Q14" i="4"/>
  <c r="S14" i="4"/>
  <c r="U14" i="4"/>
  <c r="Y14" i="4"/>
  <c r="AA14" i="4"/>
  <c r="AI14" i="4"/>
  <c r="CD14" i="4"/>
  <c r="CF14" i="4"/>
  <c r="CJ14" i="4"/>
  <c r="CP14" i="4"/>
  <c r="CR14" i="4"/>
  <c r="CV14" i="4"/>
  <c r="DB14" i="4"/>
  <c r="DD14" i="4"/>
  <c r="DH14" i="4"/>
  <c r="DN14" i="4"/>
  <c r="DP14" i="4"/>
  <c r="DR14" i="4"/>
  <c r="DT14" i="4"/>
  <c r="DX14" i="4"/>
  <c r="DZ14" i="4"/>
  <c r="EB14" i="4"/>
  <c r="ED14" i="4"/>
  <c r="EH14" i="4"/>
  <c r="EJ14" i="4"/>
  <c r="EL14" i="4"/>
  <c r="EN14" i="4"/>
  <c r="I15" i="4"/>
  <c r="K15" i="4"/>
  <c r="M15" i="4"/>
  <c r="Q15" i="4"/>
  <c r="S15" i="4"/>
  <c r="U15" i="4"/>
  <c r="Y15" i="4"/>
  <c r="AA15" i="4"/>
  <c r="AI15" i="4"/>
  <c r="CD15" i="4"/>
  <c r="CF15" i="4"/>
  <c r="CJ15" i="4"/>
  <c r="CP15" i="4"/>
  <c r="CR15" i="4"/>
  <c r="CV15" i="4"/>
  <c r="DB15" i="4"/>
  <c r="DD15" i="4"/>
  <c r="DH15" i="4"/>
  <c r="DN15" i="4"/>
  <c r="DP15" i="4"/>
  <c r="DR15" i="4"/>
  <c r="DT15" i="4"/>
  <c r="DX15" i="4"/>
  <c r="DZ15" i="4"/>
  <c r="EB15" i="4"/>
  <c r="ED15" i="4"/>
  <c r="EH15" i="4"/>
  <c r="EJ15" i="4"/>
  <c r="EL15" i="4"/>
  <c r="EN15" i="4"/>
  <c r="I16" i="4"/>
  <c r="K16" i="4"/>
  <c r="M16" i="4"/>
  <c r="Q16" i="4"/>
  <c r="S16" i="4"/>
  <c r="U16" i="4"/>
  <c r="Y16" i="4"/>
  <c r="AA16" i="4"/>
  <c r="AI16" i="4"/>
  <c r="CD16" i="4"/>
  <c r="CF16" i="4"/>
  <c r="CJ16" i="4"/>
  <c r="CP16" i="4"/>
  <c r="CR16" i="4"/>
  <c r="CV16" i="4"/>
  <c r="DB16" i="4"/>
  <c r="DD16" i="4"/>
  <c r="DH16" i="4"/>
  <c r="DN16" i="4"/>
  <c r="DP16" i="4"/>
  <c r="DR16" i="4"/>
  <c r="DT16" i="4"/>
  <c r="DX16" i="4"/>
  <c r="DZ16" i="4"/>
  <c r="EB16" i="4"/>
  <c r="ED16" i="4"/>
  <c r="EH16" i="4"/>
  <c r="EJ16" i="4"/>
  <c r="EL16" i="4"/>
  <c r="EN16" i="4"/>
  <c r="CC17" i="4"/>
  <c r="CE17" i="4"/>
  <c r="CG17" i="4"/>
  <c r="CI17" i="4"/>
  <c r="CK17" i="4"/>
  <c r="I18" i="4"/>
  <c r="K18" i="4"/>
  <c r="M18" i="4"/>
  <c r="Q18" i="4"/>
  <c r="S18" i="4"/>
  <c r="U18" i="4"/>
  <c r="Y18" i="4"/>
  <c r="AA18" i="4"/>
  <c r="AI18" i="4"/>
  <c r="CD18" i="4"/>
  <c r="CF18" i="4"/>
  <c r="CJ18" i="4"/>
  <c r="CP18" i="4"/>
  <c r="CR18" i="4"/>
  <c r="CV18" i="4"/>
  <c r="DB18" i="4"/>
  <c r="DD18" i="4"/>
  <c r="DH18" i="4"/>
  <c r="DN18" i="4"/>
  <c r="DP18" i="4"/>
  <c r="DR18" i="4"/>
  <c r="DT18" i="4"/>
  <c r="DX18" i="4"/>
  <c r="DZ18" i="4"/>
  <c r="EB18" i="4"/>
  <c r="ED18" i="4"/>
  <c r="EH18" i="4"/>
  <c r="EJ18" i="4"/>
  <c r="EL18" i="4"/>
  <c r="EN18" i="4"/>
  <c r="I19" i="4"/>
  <c r="K19" i="4"/>
  <c r="M19" i="4"/>
  <c r="Q19" i="4"/>
  <c r="S19" i="4"/>
  <c r="U19" i="4"/>
  <c r="Y19" i="4"/>
  <c r="AA19" i="4"/>
  <c r="AI19" i="4"/>
  <c r="CD19" i="4"/>
  <c r="CF19" i="4"/>
  <c r="CJ19" i="4"/>
  <c r="CP19" i="4"/>
  <c r="CR19" i="4"/>
  <c r="CV19" i="4"/>
  <c r="DB19" i="4"/>
  <c r="DD19" i="4"/>
  <c r="DH19" i="4"/>
  <c r="DN19" i="4"/>
  <c r="DP19" i="4"/>
  <c r="DR19" i="4"/>
  <c r="DT19" i="4"/>
  <c r="DX19" i="4"/>
  <c r="DZ19" i="4"/>
  <c r="EB19" i="4"/>
  <c r="ED19" i="4"/>
  <c r="EH19" i="4"/>
  <c r="EJ19" i="4"/>
  <c r="EL19" i="4"/>
  <c r="EN19" i="4"/>
  <c r="I20" i="4"/>
  <c r="K20" i="4"/>
  <c r="M20" i="4"/>
  <c r="Q20" i="4"/>
  <c r="S20" i="4"/>
  <c r="U20" i="4"/>
  <c r="Y20" i="4"/>
  <c r="AA20" i="4"/>
  <c r="AI20" i="4"/>
  <c r="CD20" i="4"/>
  <c r="CF20" i="4"/>
  <c r="CJ20" i="4"/>
  <c r="CP20" i="4"/>
  <c r="CR20" i="4"/>
  <c r="CV20" i="4"/>
  <c r="DB20" i="4"/>
  <c r="DD20" i="4"/>
  <c r="DH20" i="4"/>
  <c r="DN20" i="4"/>
  <c r="DP20" i="4"/>
  <c r="DR20" i="4"/>
  <c r="DT20" i="4"/>
  <c r="DX20" i="4"/>
  <c r="DZ20" i="4"/>
  <c r="EB20" i="4"/>
  <c r="ED20" i="4"/>
  <c r="EH20" i="4"/>
  <c r="EJ20" i="4"/>
  <c r="EL20" i="4"/>
  <c r="EN20" i="4"/>
  <c r="I21" i="4"/>
  <c r="K21" i="4"/>
  <c r="M21" i="4"/>
  <c r="Q21" i="4"/>
  <c r="S21" i="4"/>
  <c r="U21" i="4"/>
  <c r="Y21" i="4"/>
  <c r="AA21" i="4"/>
  <c r="AI21" i="4"/>
  <c r="CD21" i="4"/>
  <c r="CF21" i="4"/>
  <c r="CJ21" i="4"/>
  <c r="CP21" i="4"/>
  <c r="CR21" i="4"/>
  <c r="CV21" i="4"/>
  <c r="DB21" i="4"/>
  <c r="DD21" i="4"/>
  <c r="DH21" i="4"/>
  <c r="DN21" i="4"/>
  <c r="DP21" i="4"/>
  <c r="DR21" i="4"/>
  <c r="DT21" i="4"/>
  <c r="DX21" i="4"/>
  <c r="DZ21" i="4"/>
  <c r="EB21" i="4"/>
  <c r="ED21" i="4"/>
  <c r="EH21" i="4"/>
  <c r="EJ21" i="4"/>
  <c r="EL21" i="4"/>
  <c r="EN21" i="4"/>
  <c r="I22" i="4"/>
  <c r="K22" i="4"/>
  <c r="M22" i="4"/>
  <c r="Q22" i="4"/>
  <c r="S22" i="4"/>
  <c r="U22" i="4"/>
  <c r="Y22" i="4"/>
  <c r="AA22" i="4"/>
  <c r="AI22" i="4"/>
  <c r="CD22" i="4"/>
  <c r="CF22" i="4"/>
  <c r="CJ22" i="4"/>
  <c r="CP22" i="4"/>
  <c r="CR22" i="4"/>
  <c r="CV22" i="4"/>
  <c r="DB22" i="4"/>
  <c r="DD22" i="4"/>
  <c r="DH22" i="4"/>
  <c r="DK22" i="4"/>
  <c r="DO22" i="4"/>
  <c r="DS22" i="4"/>
  <c r="DW22" i="4"/>
  <c r="EA22" i="4"/>
  <c r="EE22" i="4"/>
  <c r="EI22" i="4"/>
  <c r="EM22" i="4"/>
  <c r="J23" i="4"/>
  <c r="P23" i="4"/>
  <c r="T23" i="4"/>
  <c r="Z23" i="4"/>
  <c r="AF23" i="4"/>
  <c r="AJ23" i="4"/>
  <c r="AN23" i="4"/>
  <c r="CE23" i="4"/>
  <c r="CI23" i="4"/>
  <c r="CM23" i="4"/>
  <c r="CO23" i="4"/>
  <c r="CS23" i="4"/>
  <c r="CW23" i="4"/>
  <c r="DC23" i="4"/>
  <c r="DG23" i="4"/>
  <c r="DK23" i="4"/>
  <c r="DO23" i="4"/>
  <c r="DS23" i="4"/>
  <c r="DW23" i="4"/>
  <c r="EA23" i="4"/>
  <c r="EE23" i="4"/>
  <c r="EI23" i="4"/>
  <c r="EM23" i="4"/>
  <c r="J24" i="4"/>
  <c r="P24" i="4"/>
  <c r="T24" i="4"/>
  <c r="Z24" i="4"/>
  <c r="AF24" i="4"/>
  <c r="AJ24" i="4"/>
  <c r="AN24" i="4"/>
  <c r="CE24" i="4"/>
  <c r="CI24" i="4"/>
  <c r="CM24" i="4"/>
  <c r="CO24" i="4"/>
  <c r="CS24" i="4"/>
  <c r="CW24" i="4"/>
  <c r="DC24" i="4"/>
  <c r="DG24" i="4"/>
  <c r="DK24" i="4"/>
  <c r="DO24" i="4"/>
  <c r="DS24" i="4"/>
  <c r="DW24" i="4"/>
  <c r="EA24" i="4"/>
  <c r="EE24" i="4"/>
  <c r="EI24" i="4"/>
  <c r="EM24" i="4"/>
  <c r="J25" i="4"/>
  <c r="P25" i="4"/>
  <c r="T25" i="4"/>
  <c r="Z25" i="4"/>
  <c r="AF25" i="4"/>
  <c r="AJ25" i="4"/>
  <c r="AN25" i="4"/>
  <c r="CE25" i="4"/>
  <c r="CI25" i="4"/>
  <c r="CM25" i="4"/>
  <c r="CO25" i="4"/>
  <c r="CS25" i="4"/>
  <c r="CW25" i="4"/>
  <c r="DC25" i="4"/>
  <c r="DG25" i="4"/>
  <c r="DK25" i="4"/>
  <c r="DO25" i="4"/>
  <c r="DS25" i="4"/>
  <c r="DW25" i="4"/>
  <c r="EA25" i="4"/>
  <c r="EE25" i="4"/>
  <c r="EI25" i="4"/>
  <c r="EM25" i="4"/>
  <c r="H27" i="4"/>
  <c r="L27" i="4"/>
  <c r="R27" i="4"/>
  <c r="X27" i="4"/>
  <c r="AB27" i="4"/>
  <c r="AH27" i="4"/>
  <c r="AL27" i="4"/>
  <c r="CC27" i="4"/>
  <c r="CG27" i="4"/>
  <c r="CK27" i="4"/>
  <c r="CQ27" i="4"/>
  <c r="CU27" i="4"/>
  <c r="CY27" i="4"/>
  <c r="DA27" i="4"/>
  <c r="DE27" i="4"/>
  <c r="DI27" i="4"/>
  <c r="DM27" i="4"/>
  <c r="DQ27" i="4"/>
  <c r="DU27" i="4"/>
  <c r="DY27" i="4"/>
  <c r="EC27" i="4"/>
  <c r="EG27" i="4"/>
  <c r="EK27" i="4"/>
  <c r="EO27" i="4"/>
  <c r="I29" i="4"/>
  <c r="M29" i="4"/>
  <c r="S29" i="4"/>
  <c r="Y29" i="4"/>
  <c r="AC29" i="4"/>
  <c r="AI29" i="4"/>
  <c r="AM29" i="4"/>
  <c r="CF29" i="4"/>
  <c r="CJ29" i="4"/>
  <c r="CR29" i="4"/>
  <c r="CV29" i="4"/>
  <c r="DD29" i="4"/>
  <c r="DH29" i="4"/>
  <c r="DN29" i="4"/>
  <c r="DR29" i="4"/>
  <c r="DV29" i="4"/>
  <c r="DZ29" i="4"/>
  <c r="ED29" i="4"/>
  <c r="EH29" i="4"/>
  <c r="EL29" i="4"/>
  <c r="EP29" i="4"/>
  <c r="I30" i="4"/>
  <c r="M30" i="4"/>
  <c r="S30" i="4"/>
  <c r="Y30" i="4"/>
  <c r="AC30" i="4"/>
  <c r="AI30" i="4"/>
  <c r="AM30" i="4"/>
  <c r="CF30" i="4"/>
  <c r="CJ30" i="4"/>
  <c r="CR30" i="4"/>
  <c r="CV30" i="4"/>
  <c r="DD30" i="4"/>
  <c r="DH30" i="4"/>
  <c r="DN30" i="4"/>
  <c r="DR30" i="4"/>
  <c r="DV30" i="4"/>
  <c r="DZ30" i="4"/>
  <c r="ED30" i="4"/>
  <c r="EH30" i="4"/>
  <c r="EL30" i="4"/>
  <c r="EP30" i="4"/>
  <c r="I31" i="4"/>
  <c r="M31" i="4"/>
  <c r="S31" i="4"/>
  <c r="Y31" i="4"/>
  <c r="AC31" i="4"/>
  <c r="AI31" i="4"/>
  <c r="AM31" i="4"/>
  <c r="CF31" i="4"/>
  <c r="CJ31" i="4"/>
  <c r="CR31" i="4"/>
  <c r="CV31" i="4"/>
  <c r="DD31" i="4"/>
  <c r="DH31" i="4"/>
  <c r="DN31" i="4"/>
  <c r="DR31" i="4"/>
  <c r="DV31" i="4"/>
  <c r="DZ31" i="4"/>
  <c r="ED31" i="4"/>
  <c r="EH31" i="4"/>
  <c r="EL31" i="4"/>
  <c r="EP31" i="4"/>
  <c r="AF32" i="4"/>
  <c r="CC32" i="4"/>
  <c r="CG32" i="4"/>
  <c r="CK32" i="4"/>
  <c r="CQ32" i="4"/>
  <c r="CU32" i="4"/>
  <c r="CY32" i="4"/>
  <c r="DA32" i="4"/>
  <c r="DE32" i="4"/>
  <c r="DI32" i="4"/>
  <c r="DM32" i="4"/>
  <c r="DQ32" i="4"/>
  <c r="DU32" i="4"/>
  <c r="DY32" i="4"/>
  <c r="EC32" i="4"/>
  <c r="EG32" i="4"/>
  <c r="EK32" i="4"/>
  <c r="EO32" i="4"/>
  <c r="H33" i="4"/>
  <c r="L33" i="4"/>
  <c r="R33" i="4"/>
  <c r="X33" i="4"/>
  <c r="AB33" i="4"/>
  <c r="AH33" i="4"/>
  <c r="AL33" i="4"/>
  <c r="CC33" i="4"/>
  <c r="CG33" i="4"/>
  <c r="CK33" i="4"/>
  <c r="CQ33" i="4"/>
  <c r="CU33" i="4"/>
  <c r="CY33" i="4"/>
  <c r="DA33" i="4"/>
  <c r="DE33" i="4"/>
  <c r="DI33" i="4"/>
  <c r="DM33" i="4"/>
  <c r="DQ33" i="4"/>
  <c r="DU33" i="4"/>
  <c r="DY33" i="4"/>
  <c r="EC33" i="4"/>
  <c r="EG33" i="4"/>
  <c r="EK33" i="4"/>
  <c r="EO33" i="4"/>
  <c r="H34" i="4"/>
  <c r="L34" i="4"/>
  <c r="R34" i="4"/>
  <c r="X34" i="4"/>
  <c r="AB34" i="4"/>
  <c r="AH34" i="4"/>
  <c r="AL34" i="4"/>
  <c r="CC34" i="4"/>
  <c r="CG34" i="4"/>
  <c r="CK34" i="4"/>
  <c r="CQ34" i="4"/>
  <c r="CU34" i="4"/>
  <c r="CY34" i="4"/>
  <c r="DA34" i="4"/>
  <c r="DE34" i="4"/>
  <c r="DI34" i="4"/>
  <c r="DM34" i="4"/>
  <c r="DQ34" i="4"/>
  <c r="DU34" i="4"/>
  <c r="DY34" i="4"/>
  <c r="EC34" i="4"/>
  <c r="EG34" i="4"/>
  <c r="EK34" i="4"/>
  <c r="EO34" i="4"/>
  <c r="J36" i="4"/>
  <c r="P36" i="4"/>
  <c r="T36" i="4"/>
  <c r="Z36" i="4"/>
  <c r="AF36" i="4"/>
  <c r="AJ36" i="4"/>
  <c r="AN36" i="4"/>
  <c r="CE36" i="4"/>
  <c r="CI36" i="4"/>
  <c r="CM36" i="4"/>
  <c r="CO36" i="4"/>
  <c r="CS36" i="4"/>
  <c r="CW36" i="4"/>
  <c r="DC36" i="4"/>
  <c r="DG36" i="4"/>
  <c r="DK36" i="4"/>
  <c r="DO36" i="4"/>
  <c r="DS36" i="4"/>
  <c r="DW36" i="4"/>
  <c r="EA36" i="4"/>
  <c r="EE36" i="4"/>
  <c r="EI36" i="4"/>
  <c r="EM36" i="4"/>
  <c r="CD37" i="4"/>
  <c r="CL37" i="4"/>
  <c r="CP37" i="4"/>
  <c r="CX37" i="4"/>
  <c r="DB37" i="4"/>
  <c r="DJ37" i="4"/>
  <c r="DP37" i="4"/>
  <c r="DT37" i="4"/>
  <c r="DX37" i="4"/>
  <c r="EB37" i="4"/>
  <c r="EF37" i="4"/>
  <c r="EJ37" i="4"/>
  <c r="EN37" i="4"/>
  <c r="H38" i="4"/>
  <c r="L38" i="4"/>
  <c r="R38" i="4"/>
  <c r="X38" i="4"/>
  <c r="AB38" i="4"/>
  <c r="AH38" i="4"/>
  <c r="AL38" i="4"/>
  <c r="DC38" i="4"/>
  <c r="DG38" i="4"/>
  <c r="DK38" i="4"/>
  <c r="EJ38" i="4"/>
  <c r="EN38" i="4"/>
  <c r="K39" i="4"/>
  <c r="Q39" i="4"/>
  <c r="U39" i="4"/>
  <c r="AA39" i="4"/>
  <c r="AG39" i="4"/>
  <c r="AK39" i="4"/>
  <c r="CC41" i="4"/>
  <c r="CG41" i="4"/>
  <c r="CK41" i="4"/>
  <c r="CQ41" i="4"/>
  <c r="CU41" i="4"/>
  <c r="CY41" i="4"/>
  <c r="DA41" i="4"/>
  <c r="DE41" i="4"/>
  <c r="DI41" i="4"/>
  <c r="DM41" i="4"/>
  <c r="DQ41" i="4"/>
  <c r="DU41" i="4"/>
  <c r="DY41" i="4"/>
  <c r="EC41" i="4"/>
  <c r="EG41" i="4"/>
  <c r="EK41" i="4"/>
  <c r="EO41" i="4"/>
  <c r="CD42" i="4"/>
  <c r="CL42" i="4"/>
  <c r="CP42" i="4"/>
  <c r="CX42" i="4"/>
  <c r="DB42" i="4"/>
  <c r="DJ42" i="4"/>
  <c r="DP42" i="4"/>
  <c r="DT42" i="4"/>
  <c r="DX42" i="4"/>
  <c r="EB42" i="4"/>
  <c r="EF42" i="4"/>
  <c r="EJ42" i="4"/>
  <c r="EN42" i="4"/>
  <c r="CE43" i="4"/>
  <c r="CI43" i="4"/>
  <c r="CM43" i="4"/>
  <c r="CO43" i="4"/>
  <c r="CS43" i="4"/>
  <c r="CW43" i="4"/>
  <c r="DC43" i="4"/>
  <c r="DG43" i="4"/>
  <c r="DK43" i="4"/>
  <c r="DO43" i="4"/>
  <c r="DS43" i="4"/>
  <c r="DW43" i="4"/>
  <c r="EA43" i="4"/>
  <c r="EE43" i="4"/>
  <c r="EI43" i="4"/>
  <c r="EM43" i="4"/>
  <c r="J44" i="4"/>
  <c r="P44" i="4"/>
  <c r="T44" i="4"/>
  <c r="Z44" i="4"/>
  <c r="AF44" i="4"/>
  <c r="AJ44" i="4"/>
  <c r="AN44" i="4"/>
  <c r="CE44" i="4"/>
  <c r="CI44" i="4"/>
  <c r="CM44" i="4"/>
  <c r="CO44" i="4"/>
  <c r="CS44" i="4"/>
  <c r="CW44" i="4"/>
  <c r="DC44" i="4"/>
  <c r="DI44" i="4"/>
  <c r="DM44" i="4"/>
  <c r="DU44" i="4"/>
  <c r="EC44" i="4"/>
  <c r="EK44" i="4"/>
  <c r="DP45" i="4"/>
  <c r="DX45" i="4"/>
  <c r="EF45" i="4"/>
  <c r="EN45" i="4"/>
  <c r="CE46" i="4"/>
  <c r="CM46" i="4"/>
  <c r="CO46" i="4"/>
  <c r="CW46" i="4"/>
  <c r="DC46" i="4"/>
  <c r="DK46" i="4"/>
  <c r="DS46" i="4"/>
  <c r="EA46" i="4"/>
  <c r="EI46" i="4"/>
  <c r="CD47" i="4"/>
  <c r="CL47" i="4"/>
  <c r="CP47" i="4"/>
  <c r="CX47" i="4"/>
  <c r="DB47" i="4"/>
  <c r="DJ47" i="4"/>
  <c r="DT47" i="4"/>
  <c r="EB47" i="4"/>
  <c r="EJ47" i="4"/>
  <c r="CI48" i="4"/>
  <c r="CS48" i="4"/>
  <c r="DG48" i="4"/>
  <c r="DO48" i="4"/>
  <c r="DW48" i="4"/>
  <c r="EE48" i="4"/>
  <c r="EM48" i="4"/>
  <c r="CD49" i="4"/>
  <c r="CL49" i="4"/>
  <c r="CP49" i="4"/>
  <c r="CX49" i="4"/>
  <c r="DB49" i="4"/>
  <c r="DJ49" i="4"/>
  <c r="DT49" i="4"/>
  <c r="EB49" i="4"/>
  <c r="EJ49" i="4"/>
  <c r="K50" i="4"/>
  <c r="U50" i="4"/>
  <c r="AG50" i="4"/>
  <c r="DP50" i="4"/>
  <c r="DX50" i="4"/>
  <c r="EF50" i="4"/>
  <c r="EN50" i="4"/>
  <c r="Q51" i="4"/>
  <c r="AA51" i="4"/>
  <c r="AK51" i="4"/>
  <c r="CD51" i="4"/>
  <c r="CL51" i="4"/>
  <c r="CP51" i="4"/>
  <c r="CX51" i="4"/>
  <c r="DB51" i="4"/>
  <c r="DJ51" i="4"/>
  <c r="DT51" i="4"/>
  <c r="EB51" i="4"/>
  <c r="EJ51" i="4"/>
  <c r="K52" i="4"/>
  <c r="U52" i="4"/>
  <c r="AG52" i="4"/>
  <c r="DP52" i="4"/>
  <c r="DX52" i="4"/>
  <c r="EF52" i="4"/>
  <c r="EN52" i="4"/>
  <c r="Q53" i="4"/>
  <c r="AA53" i="4"/>
  <c r="AK53" i="4"/>
  <c r="CD53" i="4"/>
  <c r="CL53" i="4"/>
  <c r="CP53" i="4"/>
  <c r="CX53" i="4"/>
  <c r="DB53" i="4"/>
  <c r="DJ53" i="4"/>
  <c r="DT53" i="4"/>
  <c r="EB53" i="4"/>
  <c r="EJ53" i="4"/>
  <c r="CI54" i="4"/>
  <c r="CS54" i="4"/>
  <c r="DG54" i="4"/>
  <c r="DO54" i="4"/>
  <c r="DW54" i="4"/>
  <c r="EE54" i="4"/>
  <c r="EM54" i="4"/>
  <c r="DK55" i="4" l="1"/>
  <c r="AL55" i="4"/>
  <c r="DA55" i="4"/>
  <c r="DG55" i="4"/>
  <c r="CM55" i="4"/>
  <c r="AM55" i="4"/>
  <c r="EE55" i="4"/>
  <c r="EC55" i="4"/>
  <c r="DY55" i="4"/>
  <c r="DE55" i="4"/>
  <c r="CK55" i="4"/>
  <c r="CG55" i="4"/>
  <c r="AJ55" i="4"/>
  <c r="L55" i="4"/>
  <c r="DJ55" i="4"/>
  <c r="DB55" i="4"/>
  <c r="DI55" i="4"/>
  <c r="DC55" i="4"/>
  <c r="CY55" i="4"/>
  <c r="S55" i="4"/>
  <c r="DH55" i="4"/>
  <c r="DD55" i="4"/>
  <c r="CO55" i="4"/>
  <c r="EO55" i="4"/>
  <c r="DU55" i="4"/>
  <c r="CW55" i="4"/>
  <c r="AN55" i="4"/>
  <c r="AF55" i="4"/>
  <c r="AB55" i="4"/>
  <c r="U55" i="4"/>
  <c r="Q55" i="4"/>
  <c r="AG55" i="4"/>
  <c r="T55" i="4"/>
  <c r="EM55" i="4"/>
  <c r="EI55" i="4"/>
  <c r="DW55" i="4"/>
  <c r="DS55" i="4"/>
  <c r="DO55" i="4"/>
  <c r="CU55" i="4"/>
  <c r="DQ55" i="2"/>
  <c r="CZ55" i="4" s="1"/>
  <c r="CQ55" i="4"/>
  <c r="CI55" i="4"/>
  <c r="DE55" i="2"/>
  <c r="CN55" i="4" s="1"/>
  <c r="CE55" i="4"/>
  <c r="Z55" i="4"/>
  <c r="J55" i="4"/>
  <c r="EN55" i="4"/>
  <c r="EJ55" i="4"/>
  <c r="EF55" i="4"/>
  <c r="EB55" i="4"/>
  <c r="DX55" i="4"/>
  <c r="DT55" i="4"/>
  <c r="DP55" i="4"/>
  <c r="CX55" i="4"/>
  <c r="CP55" i="4"/>
  <c r="CJ55" i="4"/>
  <c r="CF55" i="4"/>
  <c r="AK55" i="4"/>
  <c r="AC55" i="4"/>
  <c r="M55" i="4"/>
  <c r="EG55" i="4"/>
  <c r="DM55" i="4"/>
  <c r="X55" i="4"/>
  <c r="AL55" i="2"/>
  <c r="AD55" i="4" s="1"/>
  <c r="H55" i="4"/>
  <c r="V55" i="2"/>
  <c r="N55" i="4" s="1"/>
  <c r="EP55" i="4"/>
  <c r="EL55" i="4"/>
  <c r="EH55" i="4"/>
  <c r="ED55" i="4"/>
  <c r="DZ55" i="4"/>
  <c r="DV55" i="4"/>
  <c r="DR55" i="4"/>
  <c r="DN55" i="4"/>
  <c r="CV55" i="4"/>
  <c r="CR55" i="4"/>
  <c r="CL55" i="4"/>
  <c r="CD55" i="4"/>
  <c r="AI55" i="4"/>
  <c r="AA55" i="4"/>
  <c r="P55" i="4"/>
  <c r="AD55" i="2"/>
  <c r="V55" i="4" s="1"/>
  <c r="K55" i="4"/>
</calcChain>
</file>

<file path=xl/comments1.xml><?xml version="1.0" encoding="utf-8"?>
<comments xmlns="http://schemas.openxmlformats.org/spreadsheetml/2006/main">
  <authors>
    <author>Devan Maggi</author>
  </authors>
  <commentList>
    <comment ref="N55" authorId="0" shapeId="0">
      <text>
        <r>
          <rPr>
            <b/>
            <sz val="9"/>
            <color indexed="81"/>
            <rFont val="Tahoma"/>
            <family val="2"/>
          </rPr>
          <t>indice (calcolato con matrice.somma.prodotto)</t>
        </r>
      </text>
    </comment>
    <comment ref="O55" authorId="0" shapeId="0">
      <text>
        <r>
          <rPr>
            <b/>
            <sz val="9"/>
            <color indexed="81"/>
            <rFont val="Tahoma"/>
            <family val="2"/>
          </rPr>
          <t>test in italiano non svolto da 195 persone (A=33, PIA=120, EDA=1, I=39, D=2)</t>
        </r>
      </text>
    </comment>
    <comment ref="V55" authorId="0" shapeId="0">
      <text>
        <r>
          <rPr>
            <b/>
            <sz val="9"/>
            <color indexed="81"/>
            <rFont val="Tahoma"/>
            <family val="2"/>
          </rPr>
          <t>indice (calcolato con matrice.somma.prodotto)</t>
        </r>
      </text>
    </comment>
    <comment ref="W55" authorId="0" shapeId="0">
      <text>
        <r>
          <rPr>
            <b/>
            <sz val="9"/>
            <color indexed="81"/>
            <rFont val="Tahoma"/>
            <family val="2"/>
          </rPr>
          <t>test in italiano non svolto da 195 persone (A=33, PIA=120, EDA=1, I=39, D=2)</t>
        </r>
      </text>
    </comment>
    <comment ref="AD55" authorId="0" shapeId="0">
      <text>
        <r>
          <rPr>
            <b/>
            <sz val="9"/>
            <color indexed="81"/>
            <rFont val="Tahoma"/>
            <family val="2"/>
          </rPr>
          <t>indice (calcolato con matrice.somma.prodotto)</t>
        </r>
      </text>
    </comment>
    <comment ref="AE55" authorId="0" shapeId="0">
      <text>
        <r>
          <rPr>
            <b/>
            <sz val="9"/>
            <color indexed="81"/>
            <rFont val="Tahoma"/>
            <family val="2"/>
          </rPr>
          <t>test in italiano non svolto da xxx persone (A=xx, PIA=xxx, EDA=x, I=xx, D=x)</t>
        </r>
      </text>
    </comment>
    <comment ref="AL55" authorId="0" shapeId="0">
      <text>
        <r>
          <rPr>
            <b/>
            <sz val="9"/>
            <color indexed="81"/>
            <rFont val="Tahoma"/>
            <family val="2"/>
          </rPr>
          <t>indice (calcolato con matrice.somma.prodotto)</t>
        </r>
      </text>
    </comment>
    <comment ref="AM55" authorId="0" shapeId="0">
      <text>
        <r>
          <rPr>
            <b/>
            <sz val="9"/>
            <color indexed="81"/>
            <rFont val="Tahoma"/>
            <family val="2"/>
          </rPr>
          <t>test in italiano non svolto da xxx persone (A=xx, PIA=xxx, EDA=x, I=xx, D=x)</t>
        </r>
      </text>
    </comment>
    <comment ref="N56" authorId="0" shapeId="0">
      <text>
        <r>
          <rPr>
            <b/>
            <sz val="9"/>
            <color indexed="81"/>
            <rFont val="Tahoma"/>
            <family val="2"/>
          </rPr>
          <t>calcolato sui 7.252 ingressi con voto di maturità "valido"</t>
        </r>
      </text>
    </comment>
    <comment ref="V56" authorId="0" shapeId="0">
      <text>
        <r>
          <rPr>
            <b/>
            <sz val="9"/>
            <color indexed="81"/>
            <rFont val="Tahoma"/>
            <family val="2"/>
          </rPr>
          <t>calcolato sui 7.252 ingressi con voto di maturità "valido"</t>
        </r>
      </text>
    </comment>
    <comment ref="AD56" authorId="0" shapeId="0">
      <text>
        <r>
          <rPr>
            <b/>
            <sz val="9"/>
            <color indexed="81"/>
            <rFont val="Tahoma"/>
            <family val="2"/>
          </rPr>
          <t>calcolato sui x.xxx ingressi con voto di maturità "valido"</t>
        </r>
      </text>
    </comment>
    <comment ref="AL56" authorId="0" shapeId="0">
      <text>
        <r>
          <rPr>
            <b/>
            <sz val="9"/>
            <color indexed="81"/>
            <rFont val="Tahoma"/>
            <family val="2"/>
          </rPr>
          <t>calcolato sui x.xxx ingressi con voto di maturità "valido"</t>
        </r>
      </text>
    </comment>
    <comment ref="O58" authorId="0" shapeId="0">
      <text>
        <r>
          <rPr>
            <b/>
            <sz val="9"/>
            <color indexed="81"/>
            <rFont val="Tahoma"/>
            <family val="2"/>
          </rPr>
          <t>no EDA</t>
        </r>
      </text>
    </comment>
    <comment ref="W58" authorId="0" shapeId="0">
      <text>
        <r>
          <rPr>
            <b/>
            <sz val="9"/>
            <color indexed="81"/>
            <rFont val="Tahoma"/>
            <family val="2"/>
          </rPr>
          <t>no EDA</t>
        </r>
      </text>
    </comment>
    <comment ref="AE58" authorId="0" shapeId="0">
      <text>
        <r>
          <rPr>
            <b/>
            <sz val="9"/>
            <color indexed="81"/>
            <rFont val="Tahoma"/>
            <family val="2"/>
          </rPr>
          <t>no EDA</t>
        </r>
      </text>
    </comment>
    <comment ref="AM58" authorId="0" shapeId="0">
      <text>
        <r>
          <rPr>
            <b/>
            <sz val="9"/>
            <color indexed="81"/>
            <rFont val="Tahoma"/>
            <family val="2"/>
          </rPr>
          <t>no EDA</t>
        </r>
      </text>
    </comment>
    <comment ref="O59" authorId="0" shapeId="0">
      <text>
        <r>
          <rPr>
            <b/>
            <sz val="9"/>
            <color indexed="81"/>
            <rFont val="Tahoma"/>
            <family val="2"/>
          </rPr>
          <t>no URB, sì EDA, no D</t>
        </r>
        <r>
          <rPr>
            <sz val="9"/>
            <color indexed="81"/>
            <rFont val="Tahoma"/>
            <family val="2"/>
          </rPr>
          <t xml:space="preserve">
</t>
        </r>
      </text>
    </comment>
    <comment ref="W59" authorId="0" shapeId="0">
      <text>
        <r>
          <rPr>
            <b/>
            <sz val="9"/>
            <color indexed="81"/>
            <rFont val="Tahoma"/>
            <family val="2"/>
          </rPr>
          <t>no URB, sì EDA, no D</t>
        </r>
        <r>
          <rPr>
            <sz val="9"/>
            <color indexed="81"/>
            <rFont val="Tahoma"/>
            <family val="2"/>
          </rPr>
          <t xml:space="preserve">
</t>
        </r>
      </text>
    </comment>
    <comment ref="AE59" authorId="0" shapeId="0">
      <text>
        <r>
          <rPr>
            <b/>
            <sz val="9"/>
            <color indexed="81"/>
            <rFont val="Tahoma"/>
            <family val="2"/>
          </rPr>
          <t>no URB, sì EDA, no D</t>
        </r>
        <r>
          <rPr>
            <sz val="9"/>
            <color indexed="81"/>
            <rFont val="Tahoma"/>
            <family val="2"/>
          </rPr>
          <t xml:space="preserve">
</t>
        </r>
      </text>
    </comment>
    <comment ref="AM59" authorId="0" shapeId="0">
      <text>
        <r>
          <rPr>
            <b/>
            <sz val="9"/>
            <color indexed="81"/>
            <rFont val="Tahoma"/>
            <family val="2"/>
          </rPr>
          <t>no URB, sì EDA, no D</t>
        </r>
        <r>
          <rPr>
            <sz val="9"/>
            <color indexed="81"/>
            <rFont val="Tahoma"/>
            <family val="2"/>
          </rPr>
          <t xml:space="preserve">
</t>
        </r>
      </text>
    </comment>
  </commentList>
</comments>
</file>

<file path=xl/comments2.xml><?xml version="1.0" encoding="utf-8"?>
<comments xmlns="http://schemas.openxmlformats.org/spreadsheetml/2006/main">
  <authors>
    <author>Devan Maggi</author>
  </authors>
  <commentList>
    <comment ref="N56" authorId="0" shapeId="0">
      <text>
        <r>
          <rPr>
            <b/>
            <sz val="9"/>
            <color indexed="81"/>
            <rFont val="Tahoma"/>
            <family val="2"/>
          </rPr>
          <t>indice (calcolato)</t>
        </r>
        <r>
          <rPr>
            <sz val="9"/>
            <color indexed="81"/>
            <rFont val="Tahoma"/>
            <family val="2"/>
          </rPr>
          <t xml:space="preserve">
</t>
        </r>
      </text>
    </comment>
    <comment ref="U56" authorId="0" shapeId="0">
      <text>
        <r>
          <rPr>
            <b/>
            <sz val="9"/>
            <color indexed="81"/>
            <rFont val="Tahoma"/>
            <family val="2"/>
          </rPr>
          <t>indice (calcolato)</t>
        </r>
        <r>
          <rPr>
            <sz val="9"/>
            <color indexed="81"/>
            <rFont val="Tahoma"/>
            <family val="2"/>
          </rPr>
          <t xml:space="preserve">
</t>
        </r>
      </text>
    </comment>
    <comment ref="AB56" authorId="0" shapeId="0">
      <text>
        <r>
          <rPr>
            <b/>
            <sz val="9"/>
            <color indexed="81"/>
            <rFont val="Tahoma"/>
            <family val="2"/>
          </rPr>
          <t>indice (calcolato)</t>
        </r>
        <r>
          <rPr>
            <sz val="9"/>
            <color indexed="81"/>
            <rFont val="Tahoma"/>
            <family val="2"/>
          </rPr>
          <t xml:space="preserve">
</t>
        </r>
      </text>
    </comment>
    <comment ref="AI56" authorId="0" shapeId="0">
      <text>
        <r>
          <rPr>
            <b/>
            <sz val="9"/>
            <color indexed="81"/>
            <rFont val="Tahoma"/>
            <family val="2"/>
          </rPr>
          <t>indice (calcolato)</t>
        </r>
        <r>
          <rPr>
            <sz val="9"/>
            <color indexed="81"/>
            <rFont val="Tahoma"/>
            <family val="2"/>
          </rPr>
          <t xml:space="preserve">
</t>
        </r>
      </text>
    </comment>
    <comment ref="N57" authorId="0" shapeId="0">
      <text>
        <r>
          <rPr>
            <b/>
            <sz val="9"/>
            <color indexed="81"/>
            <rFont val="Tahoma"/>
            <family val="2"/>
          </rPr>
          <t>valore "vero"</t>
        </r>
      </text>
    </comment>
    <comment ref="U57" authorId="0" shapeId="0">
      <text>
        <r>
          <rPr>
            <b/>
            <sz val="9"/>
            <color indexed="81"/>
            <rFont val="Tahoma"/>
            <family val="2"/>
          </rPr>
          <t>valore "vero"</t>
        </r>
      </text>
    </comment>
    <comment ref="AB57" authorId="0" shapeId="0">
      <text>
        <r>
          <rPr>
            <b/>
            <sz val="9"/>
            <color indexed="81"/>
            <rFont val="Tahoma"/>
            <family val="2"/>
          </rPr>
          <t>valore "vero"</t>
        </r>
      </text>
    </comment>
    <comment ref="AI57" authorId="0" shapeId="0">
      <text>
        <r>
          <rPr>
            <b/>
            <sz val="9"/>
            <color indexed="81"/>
            <rFont val="Tahoma"/>
            <family val="2"/>
          </rPr>
          <t>valore "vero"</t>
        </r>
      </text>
    </comment>
  </commentList>
</comments>
</file>

<file path=xl/sharedStrings.xml><?xml version="1.0" encoding="utf-8"?>
<sst xmlns="http://schemas.openxmlformats.org/spreadsheetml/2006/main" count="1734" uniqueCount="319">
  <si>
    <t>label</t>
  </si>
  <si>
    <t>indicatore</t>
  </si>
  <si>
    <t>definizione</t>
  </si>
  <si>
    <t>INPUT1</t>
  </si>
  <si>
    <t>Ingressi</t>
  </si>
  <si>
    <r>
      <rPr>
        <b/>
        <sz val="9"/>
        <rFont val="Arial"/>
        <family val="2"/>
      </rPr>
      <t>Sono considerati gli ingressi, cioè gli studenti al primo anno con un nuovo numero di matricola, in regola col pagamento della prima rata.</t>
    </r>
    <r>
      <rPr>
        <b/>
        <sz val="9"/>
        <color rgb="FFFF0000"/>
        <rFont val="Arial"/>
        <family val="2"/>
      </rPr>
      <t xml:space="preserve"> (esclusi i ritiri precoci- compresi i prov con convalide in ingresso)</t>
    </r>
    <r>
      <rPr>
        <sz val="9"/>
        <rFont val="Arial"/>
        <family val="2"/>
      </rPr>
      <t xml:space="preserve">
Gli studenti sono suddivisi per nazionalità; nel caso siano italiani, per residenza (stessa provincia della sede, resto Lombardia, fuori Lombardia), nel caso siano stranieri secondo che siano o meno comunitari. Piacenza è considerata essere Lombardia
Per le triennali, sono indicati voto medio di diploma e del test; il voto medio di maturità è espresso in centesimi; il voto medio del test è calcolato considerando solo le matricole che hanno fatto il test, on line o in presenza, sia nell'anno immediatamente precedente che (per gli ingegneri) al quarto anno di scuola superiore (test "anticipato").  
Per il test cui afferisce il corso (ingegneria per i corsi di ingegneria tranne EDA; architettura per EDA, architettura e, fino al 12/13, design; design dal 13/14 per design), si considerano solo quelli erogati in italiano, rivolti alle graduatorie per italiani.
Per le specialistiche/magistrali, è indicato il voto medio di laurea, calcolato considerando solo gli studenti laureatisi in Italia, considerando il voto in 110emi</t>
    </r>
  </si>
  <si>
    <t>PROCESSO1</t>
  </si>
  <si>
    <t>esito 1° anno</t>
  </si>
  <si>
    <t>Si considera la situazione degli ingressi al termine del primo anno solare completo (al 30/06/16 per gli ingressi 15/16), a seconda che gli studenti si siano iscritti nell'anno successivo o meno, e, nel caso si siano reiscritti, in base al numero di crediti (meno di 50 o almeno 50) a fine anno solare; per le lauree magistrali sono considerate solo le matricole del primo semestre.</t>
  </si>
  <si>
    <t>PROCESSO2</t>
  </si>
  <si>
    <t>scambi internazionali</t>
  </si>
  <si>
    <t>Incoming e outgoing comprendono tutti i seguenti programmi di mobilità internazionale per fini di studio: ERASMUS, ACCORDI BILATERALI EU e EXTRA EU, UNITECH, DOPPIA LAUREA EUROPA e EXTRA EUROPA, EM2, E3, CAPES, EUROPA BIS…</t>
  </si>
  <si>
    <t>PROCESSO3</t>
  </si>
  <si>
    <t>opinione degli studenti</t>
  </si>
  <si>
    <r>
      <t>Sono riportati gli esiti relativi a due quesiti del questionario online sull'opinione degli studenti per la didattica (1. Sei interessato agli argomenti di questo insegnamento? (indipendentemente da come è stato svolto) e  20. Sei complessivamente soddisfatto di come è stato svolto questo insegnamento?).                                                      
Si considera il totale delle risposte date dagli studenti "frequentanti"; ogni risposta è abbinata al corso di laurea in base al corso di appartenenza dello studente e ad ogni insegnamento è associato il valore medio delle risposte.</t>
    </r>
    <r>
      <rPr>
        <sz val="9"/>
        <color rgb="FFFF0000"/>
        <rFont val="Arial"/>
        <family val="2"/>
      </rPr>
      <t xml:space="preserve">
</t>
    </r>
  </si>
  <si>
    <t>ESITO1</t>
  </si>
  <si>
    <t>lauree</t>
  </si>
  <si>
    <t>Si considera la distribuzione (per durata degli studi e per voto di laurea) dei laureati dell'anno accademico.  
I laureati trasferiti da altra università ed entrati in anno successivo al primo, e i laureati triennali che hanno iniziato col vecchio ordinamento sono considerati alla voce "carriera iniziata altrove". EDA ha uno sconto di tre anni (quindi, io laureati sotto la colonna "2 anni" ne hanno impiegati 5; se l'indie è "4", significa che il tempo atteso di laurea è di 7 anni). La durata degli studi (e l'avere o meno una carriera "standard") è desunto dalla carriera degli studenti</t>
  </si>
  <si>
    <t>ESITO2</t>
  </si>
  <si>
    <t>opinione laureandi</t>
  </si>
  <si>
    <t>Si riportano gli esiti relativi al quesito 15. E' complessivamente soddisfatto/a del corso di studi? e 16. Se potesse tornare indietro nel tempo, si iscriverebbe nuovamente all'università?, del questionario somministrato agli studenti laureandi.</t>
  </si>
  <si>
    <t>iscritti 2° e 3° anno (triennali)</t>
  </si>
  <si>
    <t>Studenti regolari (non più di 3 anni di immatricolazione al sistema universitario, fa fede il campo "immatricolazione")</t>
  </si>
  <si>
    <t>iscritti 1° e 2° anno (magistrali)</t>
  </si>
  <si>
    <t xml:space="preserve">Studenti regolari (in ingresso o in ingresso l'anno precedente, secondo il campo "ingresso"                                                            </t>
  </si>
  <si>
    <t>iscritti 4° e 5° anno (ciclo unico)</t>
  </si>
  <si>
    <t>Studenti regolari (non più di 5 anni di iscrizione a POLIMI) iscritti 4° e 5° anno. Prima rata pagata.</t>
  </si>
  <si>
    <t>PLACEMENT</t>
  </si>
  <si>
    <t>LT e LM</t>
  </si>
  <si>
    <t>I dati completi dell'indagine occupazione e le schede infografiche per corso di studio sono disponibili sul sito del Nucleo di valutazione nella sezione Dati occupazionali.</t>
  </si>
  <si>
    <t>http://www.polimi.it/ateneo/organi/nucleo-di-valutazione/studi/</t>
  </si>
  <si>
    <t xml:space="preserve"> </t>
  </si>
  <si>
    <t>Corsi di laurea triennale  
2017/18</t>
  </si>
  <si>
    <t xml:space="preserve">INPUT1: matricole </t>
  </si>
  <si>
    <t xml:space="preserve">PROCESSO1: esito 1° anno </t>
  </si>
  <si>
    <t>PROCESSO2: scambi internazionali</t>
  </si>
  <si>
    <t>iscritti 2° e 3° anno</t>
  </si>
  <si>
    <t>PROCESSO3: valutazione della didattica</t>
  </si>
  <si>
    <t xml:space="preserve">ESITO1: Lauree </t>
  </si>
  <si>
    <t>ESITO2: valutazione laureandi</t>
  </si>
  <si>
    <t>a.a. 2014/15</t>
  </si>
  <si>
    <t>a.a. 2015/16</t>
  </si>
  <si>
    <t>a.a. 2016/17</t>
  </si>
  <si>
    <t>a.a. 2017/18</t>
  </si>
  <si>
    <t>matricole a.a. 2011/12</t>
  </si>
  <si>
    <t>matricole 2012/13</t>
  </si>
  <si>
    <t>matricole 2013/14</t>
  </si>
  <si>
    <t>matricole 2014/15</t>
  </si>
  <si>
    <t>matricole 2015/16</t>
  </si>
  <si>
    <t>matricole 2016/17</t>
  </si>
  <si>
    <t>2014/15</t>
  </si>
  <si>
    <t>2015/16</t>
  </si>
  <si>
    <t>2016/17</t>
  </si>
  <si>
    <t>2017/18</t>
  </si>
  <si>
    <t>a.a. 2014/15 (giugno15/maggio16)</t>
  </si>
  <si>
    <t>a.a. 2015/16 (giugno16/maggio17)</t>
  </si>
  <si>
    <t>a.a. 2016/17 (giugno17/maggio18)</t>
  </si>
  <si>
    <t>asict</t>
  </si>
  <si>
    <t>asict old</t>
  </si>
  <si>
    <t>devan</t>
  </si>
  <si>
    <t>Corsi di studio</t>
  </si>
  <si>
    <t>Sede</t>
  </si>
  <si>
    <t>Facoltà</t>
  </si>
  <si>
    <t>Sigla</t>
  </si>
  <si>
    <t>TOT</t>
  </si>
  <si>
    <t>stessa provincia</t>
  </si>
  <si>
    <t>resto Lombardia</t>
  </si>
  <si>
    <t>resto d'Italia</t>
  </si>
  <si>
    <t>stranieri comunitari</t>
  </si>
  <si>
    <t>extraUE</t>
  </si>
  <si>
    <t>voto maturità</t>
  </si>
  <si>
    <t>voto test</t>
  </si>
  <si>
    <t>reiscritto con &gt;=50 CFU</t>
  </si>
  <si>
    <t>reiscritto &lt;50 CFU</t>
  </si>
  <si>
    <t>abbandoni</t>
  </si>
  <si>
    <t>Incoming</t>
  </si>
  <si>
    <t>Outgoing</t>
  </si>
  <si>
    <t>iscritti 2° + 3° anno</t>
  </si>
  <si>
    <t>interesse decisamente basso</t>
  </si>
  <si>
    <t>interesse basso</t>
  </si>
  <si>
    <t>interesse alto</t>
  </si>
  <si>
    <t>interesse decisamente alto</t>
  </si>
  <si>
    <t>interesse, indice 1-4</t>
  </si>
  <si>
    <t>soddisfazione decisamente bassa</t>
  </si>
  <si>
    <t>soddisfazione bassa</t>
  </si>
  <si>
    <t>soddisfazione alta</t>
  </si>
  <si>
    <t>soddisfazione decisamente alta</t>
  </si>
  <si>
    <t>soddisfazione, indice 1-4</t>
  </si>
  <si>
    <t xml:space="preserve"> 3 anni</t>
  </si>
  <si>
    <t xml:space="preserve"> 4 anni</t>
  </si>
  <si>
    <t xml:space="preserve"> 5 anni</t>
  </si>
  <si>
    <t xml:space="preserve"> 6+ anni</t>
  </si>
  <si>
    <t>carriera iniziata altrove</t>
  </si>
  <si>
    <t>indice tempo</t>
  </si>
  <si>
    <t>tot</t>
  </si>
  <si>
    <t>voto 66-90</t>
  </si>
  <si>
    <t>voto 91-100</t>
  </si>
  <si>
    <t>voto 101-110</t>
  </si>
  <si>
    <t>110L</t>
  </si>
  <si>
    <t>media</t>
  </si>
  <si>
    <t>soddisfatto: decisamente sì</t>
  </si>
  <si>
    <t>soddisfatto: + sì che no</t>
  </si>
  <si>
    <t>soddisfatto: + no che sì</t>
  </si>
  <si>
    <t>soddisfatto: decisamente no</t>
  </si>
  <si>
    <t>rispondenti</t>
  </si>
  <si>
    <t>rifarei tutto</t>
  </si>
  <si>
    <t>al Poli, ma altro corso</t>
  </si>
  <si>
    <t>stesso corso, ma altrove</t>
  </si>
  <si>
    <t>altro altrove</t>
  </si>
  <si>
    <t>non rifarei l'università</t>
  </si>
  <si>
    <t>Progettazione dell'Architettura</t>
  </si>
  <si>
    <t>MI - Leo</t>
  </si>
  <si>
    <t>A</t>
  </si>
  <si>
    <t>PARmi</t>
  </si>
  <si>
    <t>Mantova</t>
  </si>
  <si>
    <t>PARmn</t>
  </si>
  <si>
    <t>Piacenza</t>
  </si>
  <si>
    <t>PARpc</t>
  </si>
  <si>
    <t xml:space="preserve">Ingegneria per l'Ambiente e il Territorio  </t>
  </si>
  <si>
    <t>I1</t>
  </si>
  <si>
    <t>AMBmi</t>
  </si>
  <si>
    <t xml:space="preserve">Ingegneria Civile  </t>
  </si>
  <si>
    <t>CIVmi</t>
  </si>
  <si>
    <t>Ingegneria Civile e Ambientale</t>
  </si>
  <si>
    <t>Como</t>
  </si>
  <si>
    <t>AMBco</t>
  </si>
  <si>
    <t>Lecco</t>
  </si>
  <si>
    <t>CIVlc</t>
  </si>
  <si>
    <t>Cremona</t>
  </si>
  <si>
    <t>AMBcr</t>
  </si>
  <si>
    <t>x</t>
  </si>
  <si>
    <t xml:space="preserve">Ingegneria Biomedica  </t>
  </si>
  <si>
    <t>I2</t>
  </si>
  <si>
    <t>BIOmi</t>
  </si>
  <si>
    <t>Ingegneria Fisica</t>
  </si>
  <si>
    <t>FISmi</t>
  </si>
  <si>
    <t xml:space="preserve">Ingegneria Gestionale  </t>
  </si>
  <si>
    <t>MI - Bov</t>
  </si>
  <si>
    <t>GESbv</t>
  </si>
  <si>
    <t>Ingegneria Matematica</t>
  </si>
  <si>
    <t>MTMmi</t>
  </si>
  <si>
    <t>GESco</t>
  </si>
  <si>
    <t>Ingegneria della Produzione Industriale</t>
  </si>
  <si>
    <t>PRIlc</t>
  </si>
  <si>
    <t>GEScr</t>
  </si>
  <si>
    <t xml:space="preserve">Ingegneria Chimica  </t>
  </si>
  <si>
    <t>I3</t>
  </si>
  <si>
    <t>CHImi</t>
  </si>
  <si>
    <t xml:space="preserve">Ingegneria Elettrica  </t>
  </si>
  <si>
    <t>ELTmi</t>
  </si>
  <si>
    <t xml:space="preserve">Ingegneria dei Materiali e delle Nanotecnologie </t>
  </si>
  <si>
    <t>MTRmi</t>
  </si>
  <si>
    <t>Ingegneria Aerospaziale</t>
  </si>
  <si>
    <t>I4</t>
  </si>
  <si>
    <t>AERbv</t>
  </si>
  <si>
    <t>Ingegneria Energetica</t>
  </si>
  <si>
    <t>ENGbv</t>
  </si>
  <si>
    <t>Ingegneria Meccanica</t>
  </si>
  <si>
    <t>MECbv</t>
  </si>
  <si>
    <t>Ingegneria meccanica e della produzione (Mechanical and Production Engineering)</t>
  </si>
  <si>
    <t>MPEbv</t>
  </si>
  <si>
    <t>MECpc</t>
  </si>
  <si>
    <t>Ingegneria dei Trasporti e della Logistica</t>
  </si>
  <si>
    <t>TRApc</t>
  </si>
  <si>
    <t>Ingegneria dell'Automazione</t>
  </si>
  <si>
    <t>I5</t>
  </si>
  <si>
    <t>ATMmi</t>
  </si>
  <si>
    <t xml:space="preserve">Ingegneria Elettronica  </t>
  </si>
  <si>
    <t>ELNmi</t>
  </si>
  <si>
    <t xml:space="preserve">Ingegneria Informatica  </t>
  </si>
  <si>
    <t>INFmi</t>
  </si>
  <si>
    <t xml:space="preserve">Ingegneria delle Telecomunicazioni  </t>
  </si>
  <si>
    <t>TELmi</t>
  </si>
  <si>
    <t>INFco</t>
  </si>
  <si>
    <t>INFcr</t>
  </si>
  <si>
    <t>Ingegneria dell'Informazione (Information Technology Engineering)</t>
  </si>
  <si>
    <t>ITEmi</t>
  </si>
  <si>
    <t>Ingegneria informatica on line</t>
  </si>
  <si>
    <t>IOLco</t>
  </si>
  <si>
    <t>Ingegneria dell'Edilizia</t>
  </si>
  <si>
    <t>I6</t>
  </si>
  <si>
    <t>EDImi</t>
  </si>
  <si>
    <t>Ing edile e delle costruzioni (era Ingegneria e Tecniche per l'Edilizia e l'Architettura)</t>
  </si>
  <si>
    <t>TEAmi</t>
  </si>
  <si>
    <t>Ingegneria Edile - Architettura</t>
  </si>
  <si>
    <t>EDAlc</t>
  </si>
  <si>
    <t>EDIlc</t>
  </si>
  <si>
    <t>Architettura Ambientale</t>
  </si>
  <si>
    <t>A1</t>
  </si>
  <si>
    <t>AAMmi</t>
  </si>
  <si>
    <t>Scienze dell'Architettura</t>
  </si>
  <si>
    <t>ARCmi</t>
  </si>
  <si>
    <t xml:space="preserve">Architettura e Produzione Edilizia  </t>
  </si>
  <si>
    <t>APEmi</t>
  </si>
  <si>
    <t>Urbanistica:Città Ambiente Paesaggio (era Urbanistica)</t>
  </si>
  <si>
    <t>URBmi</t>
  </si>
  <si>
    <t>ARCmn</t>
  </si>
  <si>
    <t>AAMpc</t>
  </si>
  <si>
    <t>APEmn</t>
  </si>
  <si>
    <t>Architettura delle Costruzioni</t>
  </si>
  <si>
    <t>A2</t>
  </si>
  <si>
    <t>COSbv</t>
  </si>
  <si>
    <t>Progettazione architettonica (era Scienze dell'Architettura)</t>
  </si>
  <si>
    <t>ARCbv</t>
  </si>
  <si>
    <t>Design della Moda</t>
  </si>
  <si>
    <t>D</t>
  </si>
  <si>
    <t>MODbv</t>
  </si>
  <si>
    <t>Design degli Interni</t>
  </si>
  <si>
    <t>INTbv</t>
  </si>
  <si>
    <t>Design del Prodotto Industriale</t>
  </si>
  <si>
    <t>DPIbv</t>
  </si>
  <si>
    <t>Design della Comunicazione</t>
  </si>
  <si>
    <t>COMbv</t>
  </si>
  <si>
    <t>DARco</t>
  </si>
  <si>
    <t>I</t>
  </si>
  <si>
    <t>Corsi di laurea magistrale
2017/18</t>
  </si>
  <si>
    <t>PROCESSO1: esito 1° anno</t>
  </si>
  <si>
    <t>matricole a.a. 2014/15</t>
  </si>
  <si>
    <t>matricole a.a. 2015/16</t>
  </si>
  <si>
    <t>matricole a.a. 2016/17</t>
  </si>
  <si>
    <t>asct old</t>
  </si>
  <si>
    <t xml:space="preserve">Corsi di studio </t>
  </si>
  <si>
    <t>voto laurea</t>
  </si>
  <si>
    <t>ingresso sem2</t>
  </si>
  <si>
    <t>iscritti 1° + 2° anno</t>
  </si>
  <si>
    <t xml:space="preserve"> 2 anni</t>
  </si>
  <si>
    <t>5+ anni</t>
  </si>
  <si>
    <t>Landscape Architecture. Land Landscape Heritage</t>
  </si>
  <si>
    <t>AUIC</t>
  </si>
  <si>
    <t>LAHmi</t>
  </si>
  <si>
    <t>Architectural Design And History - Progettazione Architettonica E Storia</t>
  </si>
  <si>
    <t>Sustainable Architecture And Landscape Design - Architettura Sostenibile E Progetto Del Paesaggio</t>
  </si>
  <si>
    <t>Geoinformatics Engineering - Ingegneria Geoinformatica</t>
  </si>
  <si>
    <t>ICIV</t>
  </si>
  <si>
    <t xml:space="preserve">Ingegneria per l'Ambiente e il Territorio - Environmental and Land Planning </t>
  </si>
  <si>
    <t xml:space="preserve">Ingegneria Civile - Civil Engineering </t>
  </si>
  <si>
    <t xml:space="preserve">Ingegneria per l'Ambiente e il Territorio- Environmental and Geomatic Eng.  </t>
  </si>
  <si>
    <t>Civil engineering for risk mitigation</t>
  </si>
  <si>
    <t xml:space="preserve">Biomedical Engineering - Ingegneria Biomedica  </t>
  </si>
  <si>
    <t>I3I</t>
  </si>
  <si>
    <t>Engineering Physics - Ingegneria Fisica</t>
  </si>
  <si>
    <t xml:space="preserve">Management Engineering - Ingegneria Gestionale  </t>
  </si>
  <si>
    <t>Mathematical Engineering - Ingegneria Matematica</t>
  </si>
  <si>
    <t>Ingegneria dell'Amministrazione Pubblica</t>
  </si>
  <si>
    <t>AMPmi</t>
  </si>
  <si>
    <t>Nuclear Engineering - Ingegneria Nucleare</t>
  </si>
  <si>
    <t>NUCmi</t>
  </si>
  <si>
    <t xml:space="preserve">Chemical Engineering - Ingegneria Chimica  </t>
  </si>
  <si>
    <t xml:space="preserve">Electrical Engineering - Ingegneria Elettrica  </t>
  </si>
  <si>
    <t xml:space="preserve">Materials Engineering and Nanotechnology - Ingegneria dei Materiali e delle Nanotecnologie </t>
  </si>
  <si>
    <t>Ingegneria della Prevenzione e della Sicurezza nell'Industria di Processo</t>
  </si>
  <si>
    <t>SICmi</t>
  </si>
  <si>
    <t>Space Engineering - Ingegneria Spaziale</t>
  </si>
  <si>
    <t>SPAbv</t>
  </si>
  <si>
    <t>Ingegneria Aerospaziale / Aeronautica</t>
  </si>
  <si>
    <t>Energy Engineering - Ingegneria Energetica</t>
  </si>
  <si>
    <t>Mechanical Engineering - Ingegneria Meccanica</t>
  </si>
  <si>
    <t>MEClc</t>
  </si>
  <si>
    <t>ENGlc</t>
  </si>
  <si>
    <t>Automation and Control Engineering - Ingegneria dell'Automazione</t>
  </si>
  <si>
    <t xml:space="preserve">Electronics Engineering - Ingegneria Elettronica  </t>
  </si>
  <si>
    <t xml:space="preserve">Computer Science and Engineering - Ingegneria Informatica  </t>
  </si>
  <si>
    <t xml:space="preserve">Telecommunication Engineering - Ingegneria delle Telecomunicazioni </t>
  </si>
  <si>
    <t>Computer Science and Engineering - Ingegneria Informatica</t>
  </si>
  <si>
    <t>Management of Built Environment - Gestione del Costruito</t>
  </si>
  <si>
    <t>GCOmi</t>
  </si>
  <si>
    <t xml:space="preserve">Ingegneria dei sistemi edilizi  </t>
  </si>
  <si>
    <t>Building and Architectural Engineering</t>
  </si>
  <si>
    <t>BAEmi</t>
  </si>
  <si>
    <t>BAElc</t>
  </si>
  <si>
    <t>Architettura - Ambiente Costruito - Interni - Architecture - Built Environment – Interiors</t>
  </si>
  <si>
    <t>Urban Planning and Policy Design - Pianificazione Urbana e Politiche Territoriali</t>
  </si>
  <si>
    <t>Architettura</t>
  </si>
  <si>
    <t>ARCpc</t>
  </si>
  <si>
    <t>Architettura-Architettura delle costruzioni</t>
  </si>
  <si>
    <t>1018/1119</t>
  </si>
  <si>
    <t>Architettura e Disegno Urbano - Architecture and Urban Design</t>
  </si>
  <si>
    <t>Design for the Fashion System - Design per il Sistema Moda</t>
  </si>
  <si>
    <t>DES</t>
  </si>
  <si>
    <t>Interior and Spatial Design(era Design degli Interni - Interior Design)</t>
  </si>
  <si>
    <t xml:space="preserve">Integrated Product Design (era Design del prodotto per l'innovazione)
</t>
  </si>
  <si>
    <t>Design della Comunicazione-Communication Design</t>
  </si>
  <si>
    <t>Design dell'Arredo / Design dell'Arredo (Furniture Design)</t>
  </si>
  <si>
    <t>Digital and Interaction Design</t>
  </si>
  <si>
    <t>DDIbv</t>
  </si>
  <si>
    <t>Product Service System Design - Design per il Sistema Prodotto Servizio</t>
  </si>
  <si>
    <t>PSSbv</t>
  </si>
  <si>
    <t>Design &amp; Engineering-Progetto e Ingegnerizzazione del Prodotto Industriale</t>
  </si>
  <si>
    <t>DEEbv</t>
  </si>
  <si>
    <t>ingressi 2014/15</t>
  </si>
  <si>
    <t>ingressi 2015/16</t>
  </si>
  <si>
    <t>ingressi 2016/17</t>
  </si>
  <si>
    <t>soddssfazione decisamente bassa</t>
  </si>
  <si>
    <t>soddssfazione bassa</t>
  </si>
  <si>
    <t>soddssfazione alta</t>
  </si>
  <si>
    <t>soddssfazione decisamente alta</t>
  </si>
  <si>
    <t>Totale</t>
  </si>
  <si>
    <t>sodd: decisamente sì</t>
  </si>
  <si>
    <t>sodd: + sì che no</t>
  </si>
  <si>
    <t>sodd: + no che sì</t>
  </si>
  <si>
    <t>sodd: decisamente no</t>
  </si>
  <si>
    <t>Edilizia</t>
  </si>
  <si>
    <t xml:space="preserve">PROCESSO2: scambi internazionali </t>
  </si>
  <si>
    <t>iscritti 1° e 2° anno</t>
  </si>
  <si>
    <t>interesse medio</t>
  </si>
  <si>
    <t>sodiisfazione decisamente bassa</t>
  </si>
  <si>
    <t>rispondenti sodd</t>
  </si>
  <si>
    <t>GESmi</t>
  </si>
  <si>
    <t>iscritti regolari 4° e 5° anno</t>
  </si>
  <si>
    <t>a.a 2015/16</t>
  </si>
  <si>
    <t>a.a 2016/17</t>
  </si>
  <si>
    <t>a.a 2017/18</t>
  </si>
  <si>
    <t xml:space="preserve">codice ASICT
</t>
  </si>
  <si>
    <t>#</t>
  </si>
  <si>
    <t>Corso</t>
  </si>
  <si>
    <t>extramE</t>
  </si>
  <si>
    <t>iscritti reg 4° e 5° anno</t>
  </si>
  <si>
    <t xml:space="preserve">INPUT1: ingressi </t>
  </si>
  <si>
    <t>INPUT1: matricole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</si>
</sst>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
    <numFmt numFmtId="165" formatCode="0.0"/>
    <numFmt numFmtId="166" formatCode="0.0%"/>
  </numFmts>
  <fonts count="43" x14ac:knownFonts="1">
    <font>
      <sz val="10"/>
      <name val="Arial"/>
    </font>
    <font>
      <sz val="11"/>
      <color theme="1"/>
      <name val="Calibri"/>
      <family val="2"/>
      <scheme val="minor"/>
    </font>
    <font>
      <sz val="9"/>
      <name val="Arial"/>
      <family val="2"/>
    </font>
    <font>
      <b/>
      <sz val="9"/>
      <name val="Arial"/>
      <family val="2"/>
    </font>
    <font>
      <b/>
      <sz val="9"/>
      <color rgb="FFFF0000"/>
      <name val="Arial"/>
      <family val="2"/>
    </font>
    <font>
      <sz val="9"/>
      <color rgb="FFFF0000"/>
      <name val="Arial"/>
      <family val="2"/>
    </font>
    <font>
      <u/>
      <sz val="10"/>
      <color theme="10"/>
      <name val="Arial"/>
      <family val="2"/>
    </font>
    <font>
      <sz val="7"/>
      <name val="Arial"/>
      <family val="2"/>
    </font>
    <font>
      <sz val="7"/>
      <color rgb="FF0000FF"/>
      <name val="Arial"/>
      <family val="2"/>
    </font>
    <font>
      <sz val="7"/>
      <color rgb="FFFF0000"/>
      <name val="Arial"/>
      <family val="2"/>
    </font>
    <font>
      <b/>
      <sz val="7"/>
      <name val="Arial"/>
      <family val="2"/>
    </font>
    <font>
      <b/>
      <sz val="8"/>
      <name val="Arial"/>
      <family val="2"/>
    </font>
    <font>
      <b/>
      <sz val="8"/>
      <color rgb="FFFF0000"/>
      <name val="Arial"/>
      <family val="2"/>
    </font>
    <font>
      <b/>
      <i/>
      <sz val="7"/>
      <name val="Arial"/>
      <family val="2"/>
    </font>
    <font>
      <b/>
      <sz val="7"/>
      <color rgb="FF0000FF"/>
      <name val="Arial"/>
      <family val="2"/>
    </font>
    <font>
      <sz val="6"/>
      <name val="Arial"/>
      <family val="2"/>
    </font>
    <font>
      <sz val="8"/>
      <name val="Arial"/>
      <family val="2"/>
    </font>
    <font>
      <i/>
      <sz val="8"/>
      <name val="Arial"/>
      <family val="2"/>
    </font>
    <font>
      <sz val="8"/>
      <color rgb="FF0000FF"/>
      <name val="Arial"/>
      <family val="2"/>
    </font>
    <font>
      <sz val="8"/>
      <color rgb="FF0070C0"/>
      <name val="Arial"/>
      <family val="2"/>
    </font>
    <font>
      <sz val="10"/>
      <name val="Arial"/>
      <family val="2"/>
    </font>
    <font>
      <sz val="10"/>
      <color indexed="8"/>
      <name val="Arial"/>
      <family val="2"/>
    </font>
    <font>
      <b/>
      <sz val="8"/>
      <color indexed="8"/>
      <name val="Arial"/>
      <family val="2"/>
    </font>
    <font>
      <sz val="8"/>
      <color indexed="8"/>
      <name val="Arial"/>
      <family val="2"/>
    </font>
    <font>
      <sz val="8"/>
      <color indexed="12"/>
      <name val="Arial"/>
      <family val="2"/>
    </font>
    <font>
      <sz val="8"/>
      <color rgb="FFFF0000"/>
      <name val="Arial"/>
      <family val="2"/>
    </font>
    <font>
      <i/>
      <sz val="8"/>
      <color rgb="FFFF0000"/>
      <name val="Arial"/>
      <family val="2"/>
    </font>
    <font>
      <sz val="9"/>
      <name val="Times New Roman"/>
      <family val="1"/>
    </font>
    <font>
      <sz val="8"/>
      <color indexed="10"/>
      <name val="Arial"/>
      <family val="2"/>
    </font>
    <font>
      <b/>
      <sz val="8"/>
      <name val="Times New Roman"/>
      <family val="1"/>
    </font>
    <font>
      <b/>
      <sz val="9"/>
      <name val="Times New Roman"/>
      <family val="1"/>
    </font>
    <font>
      <b/>
      <sz val="9"/>
      <color indexed="81"/>
      <name val="Tahoma"/>
      <family val="2"/>
    </font>
    <font>
      <sz val="9"/>
      <color indexed="81"/>
      <name val="Tahoma"/>
      <family val="2"/>
    </font>
    <font>
      <i/>
      <sz val="7"/>
      <name val="Arial"/>
      <family val="2"/>
    </font>
    <font>
      <sz val="8"/>
      <name val="Times New Roman"/>
      <family val="1"/>
    </font>
    <font>
      <sz val="7"/>
      <color indexed="12"/>
      <name val="Arial"/>
      <family val="2"/>
    </font>
    <font>
      <b/>
      <i/>
      <sz val="8"/>
      <name val="Arial"/>
      <family val="2"/>
    </font>
    <font>
      <b/>
      <sz val="8"/>
      <color rgb="FF0000FF"/>
      <name val="Arial"/>
      <family val="2"/>
    </font>
    <font>
      <b/>
      <sz val="7"/>
      <color rgb="FFFF0000"/>
      <name val="Arial"/>
      <family val="2"/>
    </font>
    <font>
      <b/>
      <sz val="10"/>
      <name val="Arial"/>
      <family val="2"/>
    </font>
    <font>
      <b/>
      <sz val="8"/>
      <color rgb="FF0070C0"/>
      <name val="Arial"/>
      <family val="2"/>
    </font>
    <font>
      <sz val="10"/>
      <color rgb="FFFF0000"/>
      <name val="Arial"/>
      <family val="2"/>
    </font>
    <font>
      <sz val="8"/>
      <color rgb="FFC00000"/>
      <name val="Arial"/>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DashDot">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DashDot">
        <color indexed="64"/>
      </right>
      <top style="thin">
        <color indexed="64"/>
      </top>
      <bottom style="thin">
        <color indexed="64"/>
      </bottom>
      <diagonal/>
    </border>
    <border>
      <left style="thin">
        <color indexed="64"/>
      </left>
      <right style="mediumDashDot">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DashDot">
        <color indexed="64"/>
      </right>
      <top/>
      <bottom style="thin">
        <color indexed="64"/>
      </bottom>
      <diagonal/>
    </border>
    <border>
      <left style="thin">
        <color indexed="64"/>
      </left>
      <right/>
      <top style="thin">
        <color indexed="64"/>
      </top>
      <bottom/>
      <diagonal/>
    </border>
    <border>
      <left/>
      <right style="mediumDashDot">
        <color indexed="64"/>
      </right>
      <top style="thin">
        <color indexed="64"/>
      </top>
      <bottom/>
      <diagonal/>
    </border>
    <border>
      <left style="thin">
        <color indexed="64"/>
      </left>
      <right/>
      <top/>
      <bottom/>
      <diagonal/>
    </border>
    <border>
      <left/>
      <right style="mediumDashDot">
        <color indexed="64"/>
      </right>
      <top/>
      <bottom style="thin">
        <color indexed="64"/>
      </bottom>
      <diagonal/>
    </border>
  </borders>
  <cellStyleXfs count="9">
    <xf numFmtId="0" fontId="0" fillId="0" borderId="0"/>
    <xf numFmtId="9" fontId="20" fillId="0" borderId="0" applyFont="0" applyFill="0" applyBorder="0" applyAlignment="0" applyProtection="0"/>
    <xf numFmtId="0" fontId="6" fillId="0" borderId="0" applyNumberFormat="0" applyFill="0" applyBorder="0" applyAlignment="0" applyProtection="0"/>
    <xf numFmtId="0" fontId="20" fillId="0" borderId="0"/>
    <xf numFmtId="0" fontId="21" fillId="0" borderId="0"/>
    <xf numFmtId="9" fontId="20" fillId="0" borderId="0" applyFont="0" applyFill="0" applyBorder="0" applyAlignment="0" applyProtection="0"/>
    <xf numFmtId="41" fontId="20" fillId="0" borderId="0" applyFont="0" applyFill="0" applyBorder="0" applyAlignment="0" applyProtection="0"/>
    <xf numFmtId="0" fontId="1" fillId="0" borderId="0"/>
    <xf numFmtId="0" fontId="20" fillId="0" borderId="0"/>
  </cellStyleXfs>
  <cellXfs count="330">
    <xf numFmtId="0" fontId="0" fillId="0" borderId="0" xfId="0"/>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6" fillId="0" borderId="0" xfId="2" applyAlignment="1">
      <alignment vertical="center" wrapText="1"/>
    </xf>
    <xf numFmtId="0" fontId="7" fillId="0" borderId="0" xfId="0" applyFont="1" applyFill="1"/>
    <xf numFmtId="0" fontId="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xf numFmtId="0" fontId="10" fillId="0" borderId="6" xfId="0" quotePrefix="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textRotation="90"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textRotation="90" wrapText="1"/>
    </xf>
    <xf numFmtId="0" fontId="7" fillId="0" borderId="7" xfId="0" applyFont="1" applyFill="1" applyBorder="1" applyAlignment="1">
      <alignment horizontal="center" vertical="center" wrapText="1"/>
    </xf>
    <xf numFmtId="0" fontId="16" fillId="0" borderId="6" xfId="0" applyFont="1" applyFill="1" applyBorder="1" applyAlignment="1">
      <alignment horizontal="center"/>
    </xf>
    <xf numFmtId="0" fontId="16" fillId="0" borderId="6" xfId="0" applyFont="1" applyFill="1" applyBorder="1" applyAlignment="1">
      <alignment horizontal="center" vertical="center"/>
    </xf>
    <xf numFmtId="49" fontId="16" fillId="0" borderId="6" xfId="0" applyNumberFormat="1" applyFont="1" applyFill="1" applyBorder="1" applyAlignment="1">
      <alignment vertical="center"/>
    </xf>
    <xf numFmtId="3" fontId="17" fillId="0" borderId="6" xfId="0" applyNumberFormat="1" applyFont="1" applyFill="1" applyBorder="1" applyAlignment="1">
      <alignment horizontal="center" vertical="center"/>
    </xf>
    <xf numFmtId="3" fontId="16" fillId="0" borderId="6"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164" fontId="18" fillId="0" borderId="6" xfId="0" applyNumberFormat="1" applyFont="1" applyFill="1" applyBorder="1" applyAlignment="1">
      <alignment horizontal="center" vertical="center"/>
    </xf>
    <xf numFmtId="164" fontId="19" fillId="0" borderId="6" xfId="0" applyNumberFormat="1" applyFont="1" applyFill="1" applyBorder="1" applyAlignment="1">
      <alignment horizontal="center" vertical="center"/>
    </xf>
    <xf numFmtId="0" fontId="16" fillId="0" borderId="5" xfId="0" applyFont="1" applyFill="1" applyBorder="1" applyAlignment="1">
      <alignment horizontal="center" vertical="center"/>
    </xf>
    <xf numFmtId="3" fontId="16" fillId="0" borderId="6" xfId="3" applyNumberFormat="1" applyFont="1" applyFill="1" applyBorder="1" applyAlignment="1">
      <alignment horizontal="center" vertical="center"/>
    </xf>
    <xf numFmtId="2" fontId="11" fillId="0" borderId="6" xfId="3" applyNumberFormat="1" applyFont="1" applyFill="1" applyBorder="1" applyAlignment="1">
      <alignment horizontal="center" vertical="center"/>
    </xf>
    <xf numFmtId="2" fontId="11" fillId="0" borderId="5" xfId="3" applyNumberFormat="1" applyFont="1" applyFill="1" applyBorder="1" applyAlignment="1">
      <alignment horizontal="center" vertical="center"/>
    </xf>
    <xf numFmtId="3" fontId="16" fillId="0" borderId="5" xfId="0" applyNumberFormat="1" applyFont="1" applyFill="1" applyBorder="1" applyAlignment="1">
      <alignment horizontal="center" vertical="center"/>
    </xf>
    <xf numFmtId="165" fontId="11" fillId="0" borderId="6" xfId="0" applyNumberFormat="1" applyFont="1" applyFill="1" applyBorder="1" applyAlignment="1">
      <alignment horizontal="center"/>
    </xf>
    <xf numFmtId="0" fontId="17" fillId="0" borderId="6" xfId="0" applyFont="1" applyFill="1" applyBorder="1" applyAlignment="1">
      <alignment horizontal="center"/>
    </xf>
    <xf numFmtId="1" fontId="16" fillId="0" borderId="7" xfId="3" applyNumberFormat="1" applyFont="1" applyFill="1" applyBorder="1" applyAlignment="1">
      <alignment horizontal="center" vertical="center"/>
    </xf>
    <xf numFmtId="0" fontId="16" fillId="0" borderId="6" xfId="3" applyFont="1" applyFill="1" applyBorder="1" applyAlignment="1">
      <alignment horizontal="center" vertical="center"/>
    </xf>
    <xf numFmtId="1" fontId="22" fillId="0" borderId="6" xfId="4" applyNumberFormat="1" applyFont="1" applyFill="1" applyBorder="1" applyAlignment="1">
      <alignment horizontal="center" vertical="center" wrapText="1"/>
    </xf>
    <xf numFmtId="1" fontId="16" fillId="0" borderId="5" xfId="3" applyNumberFormat="1" applyFont="1" applyFill="1" applyBorder="1" applyAlignment="1">
      <alignment horizontal="center" vertical="center"/>
    </xf>
    <xf numFmtId="9" fontId="16" fillId="0" borderId="6" xfId="1" applyFont="1" applyFill="1" applyBorder="1" applyAlignment="1">
      <alignment horizontal="center" vertical="center"/>
    </xf>
    <xf numFmtId="9" fontId="16" fillId="0" borderId="5" xfId="1" applyFont="1" applyFill="1" applyBorder="1" applyAlignment="1">
      <alignment horizontal="center" vertical="center"/>
    </xf>
    <xf numFmtId="3" fontId="11" fillId="0" borderId="9" xfId="0" applyNumberFormat="1" applyFont="1" applyFill="1" applyBorder="1" applyAlignment="1">
      <alignment horizontal="center" vertical="center"/>
    </xf>
    <xf numFmtId="1" fontId="23" fillId="0" borderId="6" xfId="5" applyNumberFormat="1" applyFont="1" applyFill="1" applyBorder="1" applyAlignment="1">
      <alignment horizontal="center" vertical="center" wrapText="1"/>
    </xf>
    <xf numFmtId="1" fontId="23" fillId="0" borderId="5" xfId="5" applyNumberFormat="1" applyFont="1" applyFill="1" applyBorder="1" applyAlignment="1">
      <alignment horizontal="center" vertical="center" wrapText="1"/>
    </xf>
    <xf numFmtId="0" fontId="16" fillId="0" borderId="0" xfId="0" applyFont="1" applyFill="1"/>
    <xf numFmtId="9" fontId="16" fillId="0" borderId="10" xfId="1" applyFont="1" applyFill="1" applyBorder="1" applyAlignment="1">
      <alignment horizontal="center" vertical="center"/>
    </xf>
    <xf numFmtId="0" fontId="16" fillId="0" borderId="3" xfId="3" applyFont="1" applyFill="1" applyBorder="1" applyAlignment="1">
      <alignment horizontal="center" vertical="center"/>
    </xf>
    <xf numFmtId="4" fontId="24" fillId="0" borderId="6"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5" fillId="0" borderId="6" xfId="0" applyFont="1" applyFill="1" applyBorder="1" applyAlignment="1">
      <alignment horizontal="center"/>
    </xf>
    <xf numFmtId="0" fontId="25" fillId="0" borderId="6" xfId="0" applyFont="1" applyFill="1" applyBorder="1" applyAlignment="1">
      <alignment horizontal="center" vertical="center"/>
    </xf>
    <xf numFmtId="49" fontId="25" fillId="0" borderId="6" xfId="0" applyNumberFormat="1" applyFont="1" applyFill="1" applyBorder="1" applyAlignment="1">
      <alignment vertical="center"/>
    </xf>
    <xf numFmtId="3" fontId="26" fillId="0" borderId="6" xfId="0" applyNumberFormat="1" applyFont="1" applyFill="1" applyBorder="1" applyAlignment="1">
      <alignment horizontal="center" vertical="center"/>
    </xf>
    <xf numFmtId="3" fontId="25" fillId="0" borderId="6" xfId="0" applyNumberFormat="1" applyFont="1" applyFill="1" applyBorder="1" applyAlignment="1">
      <alignment horizontal="center" vertical="center"/>
    </xf>
    <xf numFmtId="164" fontId="25" fillId="0" borderId="6" xfId="0" applyNumberFormat="1" applyFont="1" applyFill="1" applyBorder="1" applyAlignment="1">
      <alignment horizontal="center" vertical="center"/>
    </xf>
    <xf numFmtId="2" fontId="12" fillId="0" borderId="6" xfId="3" applyNumberFormat="1" applyFont="1" applyFill="1" applyBorder="1" applyAlignment="1">
      <alignment horizontal="center" vertical="center"/>
    </xf>
    <xf numFmtId="3" fontId="25" fillId="0" borderId="5" xfId="0" applyNumberFormat="1" applyFont="1" applyFill="1" applyBorder="1" applyAlignment="1">
      <alignment horizontal="center" vertical="center"/>
    </xf>
    <xf numFmtId="165" fontId="12" fillId="0" borderId="6" xfId="0" applyNumberFormat="1" applyFont="1" applyFill="1" applyBorder="1" applyAlignment="1">
      <alignment horizontal="center"/>
    </xf>
    <xf numFmtId="0" fontId="26" fillId="0" borderId="6" xfId="0" applyFont="1" applyFill="1" applyBorder="1" applyAlignment="1">
      <alignment horizontal="center"/>
    </xf>
    <xf numFmtId="0" fontId="25" fillId="0" borderId="6" xfId="3" applyFont="1" applyFill="1" applyBorder="1" applyAlignment="1">
      <alignment horizontal="center" vertical="center"/>
    </xf>
    <xf numFmtId="1" fontId="12" fillId="0" borderId="6" xfId="4" applyNumberFormat="1" applyFont="1" applyFill="1" applyBorder="1" applyAlignment="1">
      <alignment horizontal="center" vertical="center" wrapText="1"/>
    </xf>
    <xf numFmtId="1" fontId="25" fillId="0" borderId="5" xfId="3" applyNumberFormat="1" applyFont="1" applyFill="1" applyBorder="1" applyAlignment="1">
      <alignment horizontal="center" vertical="center"/>
    </xf>
    <xf numFmtId="0" fontId="25" fillId="0" borderId="3" xfId="3" applyFont="1" applyFill="1" applyBorder="1" applyAlignment="1">
      <alignment horizontal="center" vertical="center"/>
    </xf>
    <xf numFmtId="0" fontId="25" fillId="0" borderId="0" xfId="0" applyFont="1" applyFill="1"/>
    <xf numFmtId="49" fontId="16" fillId="0" borderId="6" xfId="0" applyNumberFormat="1" applyFont="1" applyFill="1" applyBorder="1" applyAlignment="1">
      <alignment vertical="center" wrapText="1"/>
    </xf>
    <xf numFmtId="0" fontId="16" fillId="0" borderId="0" xfId="0" applyFont="1" applyFill="1" applyAlignment="1">
      <alignment horizontal="center" vertical="center"/>
    </xf>
    <xf numFmtId="0" fontId="16" fillId="0" borderId="0" xfId="0" applyFont="1" applyFill="1" applyBorder="1" applyAlignment="1">
      <alignment vertical="center"/>
    </xf>
    <xf numFmtId="164" fontId="16" fillId="0" borderId="6" xfId="0" applyNumberFormat="1" applyFont="1" applyFill="1" applyBorder="1" applyAlignment="1">
      <alignment horizontal="center" vertical="center"/>
    </xf>
    <xf numFmtId="3" fontId="27" fillId="0" borderId="6" xfId="0" applyNumberFormat="1" applyFont="1" applyFill="1" applyBorder="1" applyAlignment="1">
      <alignment horizontal="center" vertical="center"/>
    </xf>
    <xf numFmtId="165" fontId="11" fillId="0" borderId="8" xfId="0" applyNumberFormat="1" applyFont="1" applyFill="1" applyBorder="1" applyAlignment="1">
      <alignment horizontal="center"/>
    </xf>
    <xf numFmtId="3" fontId="16" fillId="0" borderId="7" xfId="0" applyNumberFormat="1" applyFont="1" applyFill="1" applyBorder="1" applyAlignment="1">
      <alignment horizontal="center" vertical="center"/>
    </xf>
    <xf numFmtId="3" fontId="11" fillId="0" borderId="6" xfId="0" applyNumberFormat="1" applyFont="1" applyFill="1" applyBorder="1" applyAlignment="1">
      <alignment horizontal="center" vertical="center"/>
    </xf>
    <xf numFmtId="3" fontId="16" fillId="0" borderId="3" xfId="0" applyNumberFormat="1" applyFont="1" applyFill="1" applyBorder="1" applyAlignment="1">
      <alignment horizontal="center" vertical="center"/>
    </xf>
    <xf numFmtId="0" fontId="16" fillId="0" borderId="0" xfId="0" applyFont="1" applyFill="1" applyBorder="1"/>
    <xf numFmtId="3" fontId="16" fillId="0" borderId="0" xfId="0" applyNumberFormat="1" applyFont="1" applyFill="1" applyBorder="1" applyAlignment="1">
      <alignment horizontal="center" vertical="center"/>
    </xf>
    <xf numFmtId="3" fontId="16" fillId="0" borderId="0" xfId="0" applyNumberFormat="1" applyFont="1" applyFill="1" applyBorder="1" applyAlignment="1">
      <alignment horizontal="centerContinuous" vertical="center"/>
    </xf>
    <xf numFmtId="164" fontId="18"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9" fontId="16" fillId="0" borderId="11" xfId="1" applyFont="1" applyFill="1" applyBorder="1" applyAlignment="1">
      <alignment horizontal="center" vertical="center"/>
    </xf>
    <xf numFmtId="3" fontId="17"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65" fontId="11" fillId="0" borderId="0" xfId="0" applyNumberFormat="1" applyFont="1" applyFill="1" applyBorder="1" applyAlignment="1">
      <alignment horizontal="center"/>
    </xf>
    <xf numFmtId="3" fontId="16" fillId="0" borderId="1" xfId="0"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0" fontId="18" fillId="0" borderId="0" xfId="0" applyFont="1" applyFill="1" applyBorder="1" applyAlignment="1">
      <alignment horizontal="center" vertical="center"/>
    </xf>
    <xf numFmtId="9" fontId="16" fillId="0" borderId="1" xfId="1" applyFont="1" applyFill="1" applyBorder="1" applyAlignment="1">
      <alignment horizontal="center" vertical="center"/>
    </xf>
    <xf numFmtId="3" fontId="16" fillId="0" borderId="1" xfId="3" applyNumberFormat="1" applyFont="1" applyFill="1" applyBorder="1" applyAlignment="1">
      <alignment horizontal="center" vertical="center"/>
    </xf>
    <xf numFmtId="3" fontId="16" fillId="0" borderId="1" xfId="3" applyNumberFormat="1" applyFont="1" applyFill="1" applyBorder="1" applyAlignment="1">
      <alignment vertical="center"/>
    </xf>
    <xf numFmtId="4" fontId="24" fillId="0" borderId="1"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3" fontId="16" fillId="0" borderId="13"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6" fillId="0" borderId="12"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3" fontId="11" fillId="0" borderId="12"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3" fontId="16" fillId="0" borderId="14" xfId="0" applyNumberFormat="1" applyFont="1" applyFill="1" applyBorder="1" applyAlignment="1">
      <alignment horizontal="center" vertical="center"/>
    </xf>
    <xf numFmtId="1" fontId="11" fillId="0" borderId="11" xfId="7"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2" fontId="29" fillId="0" borderId="0" xfId="0" applyNumberFormat="1" applyFont="1" applyFill="1" applyBorder="1" applyAlignment="1">
      <alignment horizontal="center" vertical="center"/>
    </xf>
    <xf numFmtId="0" fontId="11" fillId="0" borderId="0" xfId="0" applyFont="1" applyFill="1"/>
    <xf numFmtId="1" fontId="16" fillId="0" borderId="0" xfId="7"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3" fontId="7" fillId="0" borderId="0" xfId="0" applyNumberFormat="1" applyFont="1" applyFill="1" applyBorder="1" applyAlignment="1">
      <alignment vertical="center"/>
    </xf>
    <xf numFmtId="0" fontId="12" fillId="0" borderId="0" xfId="0" applyFont="1" applyFill="1"/>
    <xf numFmtId="0" fontId="12" fillId="0" borderId="0" xfId="0" applyFont="1" applyFill="1" applyAlignment="1">
      <alignment horizontal="center" vertical="center"/>
    </xf>
    <xf numFmtId="0" fontId="9" fillId="0" borderId="0" xfId="0" applyFont="1" applyFill="1"/>
    <xf numFmtId="0" fontId="11" fillId="0" borderId="0" xfId="0" applyFont="1" applyFill="1" applyAlignment="1">
      <alignment horizontal="center" vertical="center"/>
    </xf>
    <xf numFmtId="0" fontId="7" fillId="0" borderId="6" xfId="0" applyFont="1" applyFill="1" applyBorder="1" applyAlignment="1">
      <alignment horizontal="center" vertical="center"/>
    </xf>
    <xf numFmtId="0" fontId="10" fillId="0" borderId="3" xfId="0" applyFont="1" applyFill="1" applyBorder="1" applyAlignment="1">
      <alignment horizontal="centerContinuous" vertical="center"/>
    </xf>
    <xf numFmtId="0" fontId="10" fillId="0" borderId="4" xfId="0" applyFont="1" applyFill="1" applyBorder="1" applyAlignment="1">
      <alignment horizontal="centerContinuous" vertical="center"/>
    </xf>
    <xf numFmtId="0" fontId="10" fillId="0" borderId="6" xfId="0" applyFont="1" applyFill="1" applyBorder="1" applyAlignment="1">
      <alignment horizontal="centerContinuous" vertical="center"/>
    </xf>
    <xf numFmtId="0" fontId="11" fillId="0" borderId="7"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34" fillId="0" borderId="5" xfId="0" applyNumberFormat="1" applyFont="1" applyFill="1" applyBorder="1" applyAlignment="1">
      <alignment horizontal="center"/>
    </xf>
    <xf numFmtId="3" fontId="17" fillId="0" borderId="6" xfId="8" applyNumberFormat="1" applyFont="1" applyFill="1" applyBorder="1" applyAlignment="1">
      <alignment horizontal="center" vertical="center"/>
    </xf>
    <xf numFmtId="0" fontId="16" fillId="0" borderId="6" xfId="1" applyNumberFormat="1" applyFont="1" applyFill="1" applyBorder="1" applyAlignment="1">
      <alignment horizontal="center" vertical="center"/>
    </xf>
    <xf numFmtId="0" fontId="16" fillId="0" borderId="6" xfId="8" applyFont="1" applyFill="1" applyBorder="1" applyAlignment="1">
      <alignment horizontal="center" vertical="center"/>
    </xf>
    <xf numFmtId="3" fontId="16" fillId="2" borderId="6" xfId="0" applyNumberFormat="1" applyFont="1" applyFill="1" applyBorder="1" applyAlignment="1">
      <alignment horizontal="center" vertical="center"/>
    </xf>
    <xf numFmtId="0" fontId="16" fillId="0" borderId="7" xfId="0" applyFont="1" applyFill="1" applyBorder="1" applyAlignment="1">
      <alignment horizontal="center"/>
    </xf>
    <xf numFmtId="0" fontId="16"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1" fontId="23" fillId="0" borderId="6" xfId="1" applyNumberFormat="1" applyFont="1" applyFill="1" applyBorder="1" applyAlignment="1">
      <alignment horizontal="center" vertical="center" wrapText="1"/>
    </xf>
    <xf numFmtId="0" fontId="34" fillId="0" borderId="5" xfId="0" applyFont="1" applyFill="1" applyBorder="1" applyAlignment="1">
      <alignment horizontal="center"/>
    </xf>
    <xf numFmtId="0" fontId="16" fillId="0" borderId="5" xfId="3" applyFont="1" applyFill="1" applyBorder="1"/>
    <xf numFmtId="0" fontId="25" fillId="0" borderId="5" xfId="0" applyFont="1" applyFill="1" applyBorder="1" applyAlignment="1">
      <alignment horizontal="center" vertical="center"/>
    </xf>
    <xf numFmtId="3" fontId="26" fillId="0" borderId="6" xfId="8" applyNumberFormat="1" applyFont="1" applyFill="1" applyBorder="1" applyAlignment="1">
      <alignment horizontal="center" vertical="center"/>
    </xf>
    <xf numFmtId="0" fontId="25" fillId="0" borderId="6" xfId="1" applyNumberFormat="1" applyFont="1" applyFill="1" applyBorder="1" applyAlignment="1">
      <alignment horizontal="center" vertical="center"/>
    </xf>
    <xf numFmtId="0" fontId="25" fillId="0" borderId="6" xfId="8" applyFont="1" applyFill="1" applyBorder="1" applyAlignment="1">
      <alignment horizontal="center" vertical="center"/>
    </xf>
    <xf numFmtId="0" fontId="25" fillId="0" borderId="7" xfId="0" applyFont="1" applyFill="1" applyBorder="1" applyAlignment="1">
      <alignment horizontal="center"/>
    </xf>
    <xf numFmtId="0" fontId="34" fillId="0" borderId="5" xfId="0" applyNumberFormat="1" applyFont="1" applyFill="1" applyBorder="1" applyAlignment="1">
      <alignment horizontal="center" vertical="center"/>
    </xf>
    <xf numFmtId="1" fontId="11" fillId="0" borderId="6" xfId="4" applyNumberFormat="1" applyFont="1" applyFill="1" applyBorder="1" applyAlignment="1">
      <alignment horizontal="center" vertical="center" wrapText="1"/>
    </xf>
    <xf numFmtId="0" fontId="16" fillId="0" borderId="5" xfId="0" applyFont="1" applyFill="1" applyBorder="1" applyAlignment="1">
      <alignment horizontal="center"/>
    </xf>
    <xf numFmtId="49" fontId="16" fillId="0" borderId="6" xfId="0" applyNumberFormat="1" applyFont="1" applyFill="1" applyBorder="1" applyAlignment="1">
      <alignment vertical="top" wrapText="1"/>
    </xf>
    <xf numFmtId="0" fontId="34" fillId="0" borderId="6" xfId="0" applyNumberFormat="1" applyFont="1" applyFill="1" applyBorder="1" applyAlignment="1">
      <alignment horizontal="center"/>
    </xf>
    <xf numFmtId="0" fontId="34" fillId="0" borderId="6" xfId="0" applyFont="1" applyFill="1" applyBorder="1"/>
    <xf numFmtId="0" fontId="34" fillId="0" borderId="6" xfId="0" applyFont="1" applyFill="1" applyBorder="1" applyAlignment="1">
      <alignment horizontal="center"/>
    </xf>
    <xf numFmtId="0" fontId="16" fillId="0" borderId="5" xfId="3" applyFont="1" applyFill="1" applyBorder="1" applyAlignment="1">
      <alignment horizontal="center"/>
    </xf>
    <xf numFmtId="0" fontId="34" fillId="0" borderId="18" xfId="0" applyFont="1" applyFill="1" applyBorder="1" applyAlignment="1">
      <alignment horizontal="center"/>
    </xf>
    <xf numFmtId="0" fontId="11" fillId="0" borderId="0" xfId="0" applyFont="1" applyFill="1" applyBorder="1" applyAlignment="1">
      <alignment vertical="center"/>
    </xf>
    <xf numFmtId="3" fontId="36" fillId="0" borderId="0"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3" fontId="37" fillId="0" borderId="0" xfId="0" applyNumberFormat="1" applyFont="1" applyFill="1" applyBorder="1" applyAlignment="1">
      <alignment horizontal="center" vertical="center"/>
    </xf>
    <xf numFmtId="3" fontId="11" fillId="0" borderId="0" xfId="3" applyNumberFormat="1" applyFont="1" applyFill="1" applyBorder="1" applyAlignment="1">
      <alignment horizontal="center" vertical="center"/>
    </xf>
    <xf numFmtId="4" fontId="11" fillId="0" borderId="0" xfId="0" applyNumberFormat="1" applyFont="1" applyFill="1" applyBorder="1" applyAlignment="1">
      <alignment horizontal="center" vertical="center"/>
    </xf>
    <xf numFmtId="0" fontId="18" fillId="0" borderId="0" xfId="0" applyFont="1" applyFill="1" applyBorder="1" applyAlignment="1">
      <alignment vertical="center"/>
    </xf>
    <xf numFmtId="2" fontId="11" fillId="0" borderId="1" xfId="3" applyNumberFormat="1" applyFont="1" applyFill="1" applyBorder="1" applyAlignment="1">
      <alignment horizontal="center" vertical="center"/>
    </xf>
    <xf numFmtId="0" fontId="16" fillId="0" borderId="1" xfId="0" applyFont="1" applyFill="1" applyBorder="1" applyAlignment="1">
      <alignment vertical="center"/>
    </xf>
    <xf numFmtId="0" fontId="17" fillId="0" borderId="0" xfId="0" applyFont="1" applyFill="1" applyBorder="1" applyAlignment="1">
      <alignment vertical="center"/>
    </xf>
    <xf numFmtId="0" fontId="16" fillId="0" borderId="19" xfId="0" applyFont="1" applyFill="1" applyBorder="1" applyAlignment="1">
      <alignment vertical="center"/>
    </xf>
    <xf numFmtId="2" fontId="11" fillId="0" borderId="12" xfId="3" applyNumberFormat="1" applyFont="1" applyFill="1" applyBorder="1" applyAlignment="1">
      <alignment horizontal="center" vertical="center"/>
    </xf>
    <xf numFmtId="164" fontId="11" fillId="0" borderId="20" xfId="0" applyNumberFormat="1" applyFont="1" applyFill="1" applyBorder="1" applyAlignment="1">
      <alignment horizontal="center" vertical="center"/>
    </xf>
    <xf numFmtId="3" fontId="36" fillId="0" borderId="6" xfId="0" applyNumberFormat="1" applyFont="1" applyFill="1" applyBorder="1" applyAlignment="1">
      <alignment horizontal="center" vertical="center"/>
    </xf>
    <xf numFmtId="0" fontId="17" fillId="0" borderId="0" xfId="0" applyFont="1" applyFill="1" applyBorder="1" applyAlignment="1">
      <alignment horizontal="center" vertical="center"/>
    </xf>
    <xf numFmtId="3" fontId="7"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3" fontId="35"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0" fontId="38" fillId="0" borderId="0" xfId="0" applyFont="1" applyFill="1"/>
    <xf numFmtId="0" fontId="38" fillId="0" borderId="0" xfId="0" applyFont="1" applyFill="1" applyAlignment="1">
      <alignment horizontal="center" vertical="center"/>
    </xf>
    <xf numFmtId="0" fontId="38" fillId="0" borderId="0" xfId="0"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Border="1" applyAlignment="1">
      <alignment vertical="center"/>
    </xf>
    <xf numFmtId="0" fontId="8" fillId="0" borderId="3" xfId="0" applyFont="1" applyFill="1" applyBorder="1" applyAlignment="1">
      <alignment horizontal="center" vertical="center" wrapText="1"/>
    </xf>
    <xf numFmtId="166" fontId="7" fillId="0" borderId="6" xfId="1" applyNumberFormat="1" applyFont="1" applyFill="1" applyBorder="1" applyAlignment="1">
      <alignment horizontal="center" vertical="center" wrapText="1"/>
    </xf>
    <xf numFmtId="0" fontId="7" fillId="0" borderId="5" xfId="0" applyFont="1" applyFill="1" applyBorder="1" applyAlignment="1">
      <alignment horizontal="center" vertical="center" textRotation="90" wrapText="1"/>
    </xf>
    <xf numFmtId="0" fontId="7" fillId="0" borderId="9" xfId="0" applyFont="1" applyFill="1" applyBorder="1" applyAlignment="1">
      <alignment horizontal="center" vertical="center" textRotation="90"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0" fillId="0" borderId="20" xfId="0" applyFont="1" applyFill="1" applyBorder="1" applyAlignment="1">
      <alignment horizontal="center" vertical="center" textRotation="90" wrapText="1"/>
    </xf>
    <xf numFmtId="166" fontId="16" fillId="0" borderId="6" xfId="1" applyNumberFormat="1" applyFont="1" applyFill="1" applyBorder="1" applyAlignment="1">
      <alignment horizontal="center" vertical="center"/>
    </xf>
    <xf numFmtId="4" fontId="24" fillId="0" borderId="9" xfId="0" applyNumberFormat="1" applyFont="1" applyFill="1" applyBorder="1" applyAlignment="1">
      <alignment horizontal="center" vertical="center"/>
    </xf>
    <xf numFmtId="4" fontId="24" fillId="0" borderId="20" xfId="0" applyNumberFormat="1" applyFont="1" applyFill="1" applyBorder="1" applyAlignment="1">
      <alignment horizontal="center" vertical="center"/>
    </xf>
    <xf numFmtId="4" fontId="24" fillId="0" borderId="8" xfId="0" applyNumberFormat="1" applyFont="1" applyFill="1" applyBorder="1" applyAlignment="1">
      <alignment horizontal="center" vertical="center"/>
    </xf>
    <xf numFmtId="1" fontId="16" fillId="0" borderId="22" xfId="1" applyNumberFormat="1" applyFont="1" applyFill="1" applyBorder="1" applyAlignment="1">
      <alignment horizontal="center" vertical="center"/>
    </xf>
    <xf numFmtId="9" fontId="16" fillId="0" borderId="4" xfId="1" applyFont="1" applyFill="1" applyBorder="1" applyAlignment="1">
      <alignment horizontal="center" vertical="center"/>
    </xf>
    <xf numFmtId="9" fontId="16" fillId="0" borderId="16" xfId="1" applyFont="1" applyFill="1" applyBorder="1" applyAlignment="1">
      <alignment horizontal="center" vertical="center"/>
    </xf>
    <xf numFmtId="165" fontId="11" fillId="0" borderId="6" xfId="1" applyNumberFormat="1" applyFont="1" applyFill="1" applyBorder="1" applyAlignment="1">
      <alignment horizontal="center" vertical="center"/>
    </xf>
    <xf numFmtId="9" fontId="16" fillId="0" borderId="20" xfId="1" applyFont="1" applyFill="1" applyBorder="1" applyAlignment="1">
      <alignment horizontal="center" vertical="center"/>
    </xf>
    <xf numFmtId="165" fontId="11" fillId="0" borderId="20" xfId="1" applyNumberFormat="1" applyFont="1" applyFill="1" applyBorder="1" applyAlignment="1">
      <alignment horizontal="center" vertical="center"/>
    </xf>
    <xf numFmtId="9" fontId="25" fillId="0" borderId="6" xfId="1" applyFont="1" applyFill="1" applyBorder="1" applyAlignment="1">
      <alignment horizontal="center" vertical="center"/>
    </xf>
    <xf numFmtId="166" fontId="25" fillId="0" borderId="6" xfId="1" applyNumberFormat="1" applyFont="1" applyFill="1" applyBorder="1" applyAlignment="1">
      <alignment horizontal="center" vertical="center"/>
    </xf>
    <xf numFmtId="9" fontId="25" fillId="0" borderId="5" xfId="1" applyFont="1" applyFill="1" applyBorder="1" applyAlignment="1">
      <alignment horizontal="center" vertical="center"/>
    </xf>
    <xf numFmtId="4" fontId="25" fillId="0" borderId="9" xfId="0" applyNumberFormat="1" applyFont="1" applyFill="1" applyBorder="1" applyAlignment="1">
      <alignment horizontal="center" vertical="center"/>
    </xf>
    <xf numFmtId="4" fontId="25" fillId="0" borderId="8" xfId="0" applyNumberFormat="1" applyFont="1" applyFill="1" applyBorder="1" applyAlignment="1">
      <alignment horizontal="center" vertical="center"/>
    </xf>
    <xf numFmtId="165" fontId="12" fillId="0" borderId="6" xfId="1" applyNumberFormat="1" applyFont="1" applyFill="1" applyBorder="1" applyAlignment="1">
      <alignment horizontal="center" vertical="center"/>
    </xf>
    <xf numFmtId="165" fontId="12" fillId="0" borderId="20" xfId="1"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9" fontId="25" fillId="0" borderId="20" xfId="1" applyFont="1" applyFill="1" applyBorder="1" applyAlignment="1">
      <alignment horizontal="center" vertical="center"/>
    </xf>
    <xf numFmtId="166" fontId="15" fillId="0" borderId="6" xfId="1" applyNumberFormat="1" applyFont="1" applyFill="1" applyBorder="1" applyAlignment="1">
      <alignment horizontal="center" vertical="center"/>
    </xf>
    <xf numFmtId="166" fontId="16" fillId="0" borderId="10" xfId="1" applyNumberFormat="1" applyFont="1" applyFill="1" applyBorder="1" applyAlignment="1">
      <alignment horizontal="center" vertical="center"/>
    </xf>
    <xf numFmtId="4" fontId="24" fillId="0" borderId="23" xfId="0" applyNumberFormat="1" applyFont="1" applyFill="1" applyBorder="1" applyAlignment="1">
      <alignment horizontal="center" vertical="center"/>
    </xf>
    <xf numFmtId="4" fontId="24" fillId="0" borderId="24" xfId="0" applyNumberFormat="1" applyFont="1" applyFill="1" applyBorder="1" applyAlignment="1">
      <alignment horizontal="center" vertical="center"/>
    </xf>
    <xf numFmtId="9" fontId="16" fillId="0" borderId="18" xfId="1" applyFont="1" applyFill="1" applyBorder="1" applyAlignment="1">
      <alignment horizontal="center" vertical="center"/>
    </xf>
    <xf numFmtId="166" fontId="16" fillId="0" borderId="0" xfId="1" applyNumberFormat="1" applyFont="1" applyFill="1" applyBorder="1" applyAlignment="1">
      <alignment horizontal="center" vertical="center"/>
    </xf>
    <xf numFmtId="166" fontId="16" fillId="0" borderId="0" xfId="1" applyNumberFormat="1" applyFont="1" applyFill="1" applyBorder="1" applyAlignment="1">
      <alignment horizontal="centerContinuous" vertical="center"/>
    </xf>
    <xf numFmtId="166" fontId="16" fillId="0" borderId="11" xfId="1" applyNumberFormat="1" applyFont="1" applyFill="1" applyBorder="1" applyAlignment="1">
      <alignment horizontal="center" vertical="center"/>
    </xf>
    <xf numFmtId="9" fontId="16" fillId="0" borderId="0" xfId="1" applyFont="1" applyFill="1" applyBorder="1" applyAlignment="1">
      <alignment horizontal="center" vertical="center"/>
    </xf>
    <xf numFmtId="4" fontId="24" fillId="0" borderId="11" xfId="0" applyNumberFormat="1" applyFont="1" applyFill="1" applyBorder="1" applyAlignment="1">
      <alignment horizontal="center" vertical="center"/>
    </xf>
    <xf numFmtId="1" fontId="16" fillId="0" borderId="0" xfId="1" applyNumberFormat="1" applyFont="1" applyFill="1" applyBorder="1" applyAlignment="1">
      <alignment horizontal="center" vertical="center"/>
    </xf>
    <xf numFmtId="166" fontId="16" fillId="0" borderId="1" xfId="1" applyNumberFormat="1" applyFont="1" applyFill="1" applyBorder="1" applyAlignment="1">
      <alignment horizontal="center" vertical="center"/>
    </xf>
    <xf numFmtId="0" fontId="16" fillId="0" borderId="1" xfId="0" applyFont="1" applyFill="1" applyBorder="1" applyAlignment="1">
      <alignment horizontal="center" vertical="center"/>
    </xf>
    <xf numFmtId="9" fontId="16" fillId="0" borderId="12" xfId="1" applyFont="1" applyFill="1" applyBorder="1" applyAlignment="1">
      <alignment horizontal="center" vertical="center"/>
    </xf>
    <xf numFmtId="165" fontId="18" fillId="0" borderId="6" xfId="1" applyNumberFormat="1" applyFont="1" applyFill="1" applyBorder="1" applyAlignment="1">
      <alignment horizontal="center" vertical="center"/>
    </xf>
    <xf numFmtId="166" fontId="16" fillId="0" borderId="12" xfId="1" applyNumberFormat="1" applyFont="1" applyFill="1" applyBorder="1" applyAlignment="1">
      <alignment horizontal="center" vertical="center"/>
    </xf>
    <xf numFmtId="4" fontId="24" fillId="0" borderId="25" xfId="0" applyNumberFormat="1" applyFont="1" applyFill="1" applyBorder="1" applyAlignment="1">
      <alignment horizontal="center" vertical="center"/>
    </xf>
    <xf numFmtId="4" fontId="24" fillId="0" borderId="15" xfId="0" applyNumberFormat="1" applyFont="1" applyFill="1" applyBorder="1" applyAlignment="1">
      <alignment horizontal="center" vertical="center"/>
    </xf>
    <xf numFmtId="9" fontId="16" fillId="0" borderId="2" xfId="1" applyFont="1" applyFill="1" applyBorder="1" applyAlignment="1">
      <alignment horizontal="center" vertical="center"/>
    </xf>
    <xf numFmtId="1" fontId="16" fillId="0" borderId="6"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Fill="1" applyBorder="1" applyAlignment="1">
      <alignment vertical="center"/>
    </xf>
    <xf numFmtId="0" fontId="11" fillId="0" borderId="6" xfId="0" applyFont="1" applyFill="1" applyBorder="1" applyAlignment="1">
      <alignment horizontal="centerContinuous" vertical="center"/>
    </xf>
    <xf numFmtId="0" fontId="11" fillId="0" borderId="3" xfId="0" applyFont="1" applyFill="1" applyBorder="1" applyAlignment="1">
      <alignment horizontal="centerContinuous" vertical="center"/>
    </xf>
    <xf numFmtId="0" fontId="11" fillId="0" borderId="6" xfId="0" quotePrefix="1" applyFont="1" applyFill="1" applyBorder="1" applyAlignment="1">
      <alignment horizontal="center" vertical="center"/>
    </xf>
    <xf numFmtId="0" fontId="11" fillId="0" borderId="20" xfId="0" applyFont="1" applyFill="1" applyBorder="1" applyAlignment="1">
      <alignment horizontal="centerContinuous" vertical="center"/>
    </xf>
    <xf numFmtId="0" fontId="16" fillId="0" borderId="6" xfId="0" applyFont="1" applyFill="1" applyBorder="1" applyAlignment="1">
      <alignment horizontal="center" vertical="center" textRotation="90"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9" xfId="0" applyFont="1" applyFill="1" applyBorder="1" applyAlignment="1">
      <alignment horizontal="center" vertical="center" textRotation="90" wrapText="1"/>
    </xf>
    <xf numFmtId="0" fontId="16" fillId="0" borderId="5" xfId="0" applyFont="1" applyFill="1" applyBorder="1" applyAlignment="1">
      <alignment horizontal="center" vertical="center" textRotation="90" wrapText="1"/>
    </xf>
    <xf numFmtId="0" fontId="16" fillId="0" borderId="8" xfId="0" applyFont="1" applyFill="1" applyBorder="1" applyAlignment="1">
      <alignment horizontal="center" vertical="center" textRotation="90" wrapText="1"/>
    </xf>
    <xf numFmtId="0" fontId="16" fillId="0" borderId="20"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11" fillId="0" borderId="20" xfId="0" applyFont="1" applyFill="1" applyBorder="1" applyAlignment="1">
      <alignment horizontal="center" vertical="center" textRotation="90" wrapText="1"/>
    </xf>
    <xf numFmtId="0" fontId="16" fillId="0" borderId="9" xfId="0" applyFont="1" applyFill="1" applyBorder="1" applyAlignment="1">
      <alignment horizontal="center" vertical="center" wrapText="1"/>
    </xf>
    <xf numFmtId="0" fontId="7" fillId="0" borderId="18"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7" fillId="0" borderId="23" xfId="0" applyFont="1" applyFill="1" applyBorder="1" applyAlignment="1">
      <alignment horizontal="center" vertical="center" textRotation="90" wrapText="1"/>
    </xf>
    <xf numFmtId="3" fontId="24" fillId="0" borderId="6" xfId="0" applyNumberFormat="1" applyFont="1" applyFill="1" applyBorder="1" applyAlignment="1">
      <alignment horizontal="center" vertical="center"/>
    </xf>
    <xf numFmtId="165" fontId="11" fillId="0" borderId="22" xfId="1" applyNumberFormat="1" applyFont="1" applyFill="1" applyBorder="1" applyAlignment="1">
      <alignment horizontal="center" vertical="center"/>
    </xf>
    <xf numFmtId="1" fontId="17" fillId="0" borderId="22" xfId="1" applyNumberFormat="1" applyFont="1" applyFill="1" applyBorder="1" applyAlignment="1">
      <alignment horizontal="center" vertical="center"/>
    </xf>
    <xf numFmtId="9" fontId="16" fillId="0" borderId="3" xfId="1" applyFont="1" applyFill="1" applyBorder="1" applyAlignment="1">
      <alignment horizontal="center" vertical="center"/>
    </xf>
    <xf numFmtId="165" fontId="11" fillId="0" borderId="16" xfId="1" applyNumberFormat="1"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20" xfId="0" applyFont="1" applyFill="1" applyBorder="1" applyAlignment="1">
      <alignment horizontal="center" vertical="center"/>
    </xf>
    <xf numFmtId="9" fontId="16" fillId="0" borderId="6" xfId="1" applyNumberFormat="1" applyFont="1" applyFill="1" applyBorder="1" applyAlignment="1">
      <alignment horizontal="center" vertical="center"/>
    </xf>
    <xf numFmtId="165" fontId="12" fillId="0" borderId="22" xfId="1" applyNumberFormat="1" applyFont="1" applyFill="1" applyBorder="1" applyAlignment="1">
      <alignment horizontal="center" vertical="center"/>
    </xf>
    <xf numFmtId="1" fontId="26" fillId="0" borderId="22" xfId="1" applyNumberFormat="1" applyFont="1" applyFill="1" applyBorder="1" applyAlignment="1">
      <alignment horizontal="center" vertical="center"/>
    </xf>
    <xf numFmtId="1" fontId="17" fillId="0" borderId="6" xfId="0" applyNumberFormat="1" applyFont="1" applyFill="1" applyBorder="1" applyAlignment="1">
      <alignment horizontal="center" vertical="center"/>
    </xf>
    <xf numFmtId="3" fontId="24" fillId="0" borderId="10" xfId="0" applyNumberFormat="1" applyFont="1" applyFill="1" applyBorder="1" applyAlignment="1">
      <alignment horizontal="center" vertical="center"/>
    </xf>
    <xf numFmtId="3" fontId="11" fillId="0" borderId="23"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3" fontId="24" fillId="0" borderId="11" xfId="0" applyNumberFormat="1" applyFont="1" applyFill="1" applyBorder="1" applyAlignment="1">
      <alignment horizontal="center" vertical="center"/>
    </xf>
    <xf numFmtId="1" fontId="16" fillId="0" borderId="11" xfId="1" applyNumberFormat="1" applyFont="1" applyFill="1" applyBorder="1" applyAlignment="1">
      <alignment horizontal="center" vertical="center"/>
    </xf>
    <xf numFmtId="1" fontId="17" fillId="0" borderId="11" xfId="1" applyNumberFormat="1" applyFont="1" applyFill="1" applyBorder="1" applyAlignment="1">
      <alignment horizontal="center" vertical="center"/>
    </xf>
    <xf numFmtId="166" fontId="11" fillId="0" borderId="11" xfId="1" applyNumberFormat="1" applyFont="1" applyFill="1" applyBorder="1" applyAlignment="1">
      <alignment horizontal="center" vertical="center"/>
    </xf>
    <xf numFmtId="9" fontId="16" fillId="0" borderId="26" xfId="1" applyFont="1" applyFill="1" applyBorder="1" applyAlignment="1">
      <alignment horizontal="center" vertical="center"/>
    </xf>
    <xf numFmtId="3" fontId="24" fillId="0" borderId="21" xfId="0" applyNumberFormat="1" applyFont="1" applyFill="1" applyBorder="1" applyAlignment="1">
      <alignment horizontal="center" vertical="center"/>
    </xf>
    <xf numFmtId="1" fontId="17" fillId="0" borderId="0" xfId="1" applyNumberFormat="1" applyFont="1" applyFill="1" applyBorder="1" applyAlignment="1">
      <alignment horizontal="center" vertical="center"/>
    </xf>
    <xf numFmtId="0" fontId="16" fillId="0" borderId="0" xfId="0" applyFont="1" applyFill="1" applyAlignment="1">
      <alignment horizontal="center" wrapText="1"/>
    </xf>
    <xf numFmtId="0" fontId="11" fillId="0" borderId="9" xfId="0" applyFont="1" applyFill="1" applyBorder="1" applyAlignment="1">
      <alignment horizontal="center" vertical="center" textRotation="90" wrapText="1"/>
    </xf>
    <xf numFmtId="0" fontId="11" fillId="0" borderId="8" xfId="0" applyFont="1" applyFill="1" applyBorder="1" applyAlignment="1">
      <alignment horizontal="center" vertical="center" textRotation="90" wrapText="1"/>
    </xf>
    <xf numFmtId="0" fontId="7" fillId="0" borderId="20" xfId="0" applyFont="1" applyFill="1" applyBorder="1" applyAlignment="1">
      <alignment horizontal="center" vertical="center" textRotation="90" wrapText="1"/>
    </xf>
    <xf numFmtId="49" fontId="11" fillId="0" borderId="6" xfId="0" applyNumberFormat="1" applyFont="1" applyFill="1" applyBorder="1" applyAlignment="1">
      <alignment vertical="center" wrapText="1"/>
    </xf>
    <xf numFmtId="164" fontId="24" fillId="0" borderId="6" xfId="0" applyNumberFormat="1" applyFont="1" applyFill="1" applyBorder="1" applyAlignment="1">
      <alignment horizontal="center" vertical="center"/>
    </xf>
    <xf numFmtId="4" fontId="40" fillId="0" borderId="9" xfId="0" applyNumberFormat="1" applyFont="1" applyFill="1" applyBorder="1" applyAlignment="1">
      <alignment horizontal="center" vertical="center"/>
    </xf>
    <xf numFmtId="4" fontId="40" fillId="0" borderId="8" xfId="0" applyNumberFormat="1" applyFont="1" applyFill="1" applyBorder="1" applyAlignment="1">
      <alignment horizontal="center" vertical="center"/>
    </xf>
    <xf numFmtId="9" fontId="16" fillId="0" borderId="6" xfId="1"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5" xfId="0" applyFont="1" applyFill="1" applyBorder="1" applyAlignment="1">
      <alignment horizontal="centerContinuous" vertical="center"/>
    </xf>
    <xf numFmtId="2" fontId="11" fillId="0" borderId="10" xfId="3"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1" fontId="11" fillId="0" borderId="5" xfId="3" applyNumberFormat="1" applyFont="1" applyFill="1" applyBorder="1" applyAlignment="1">
      <alignment horizontal="center" vertical="center"/>
    </xf>
    <xf numFmtId="1" fontId="16" fillId="0" borderId="4" xfId="3" applyNumberFormat="1" applyFont="1" applyFill="1" applyBorder="1" applyAlignment="1">
      <alignment horizontal="center" vertical="center"/>
    </xf>
    <xf numFmtId="2" fontId="11" fillId="0" borderId="11" xfId="3"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165" fontId="11" fillId="0" borderId="27" xfId="1" applyNumberFormat="1" applyFont="1" applyFill="1" applyBorder="1" applyAlignment="1">
      <alignment horizontal="center" vertical="center"/>
    </xf>
    <xf numFmtId="1" fontId="17" fillId="0" borderId="27" xfId="1" applyNumberFormat="1" applyFont="1" applyFill="1" applyBorder="1" applyAlignment="1">
      <alignment horizontal="center" vertical="center"/>
    </xf>
    <xf numFmtId="9" fontId="16" fillId="0" borderId="28" xfId="1" applyFont="1" applyFill="1" applyBorder="1" applyAlignment="1">
      <alignment horizontal="center" vertical="center"/>
    </xf>
    <xf numFmtId="165" fontId="11" fillId="0" borderId="29" xfId="1" applyNumberFormat="1" applyFont="1" applyFill="1" applyBorder="1" applyAlignment="1">
      <alignment horizontal="center" vertical="center"/>
    </xf>
    <xf numFmtId="1" fontId="17" fillId="0" borderId="29" xfId="1"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5" xfId="0" applyFont="1" applyFill="1" applyBorder="1" applyAlignment="1">
      <alignment horizontal="center" vertical="center"/>
    </xf>
    <xf numFmtId="0" fontId="10" fillId="0" borderId="20" xfId="0" applyFont="1" applyFill="1" applyBorder="1" applyAlignment="1">
      <alignment horizontal="center" vertical="center"/>
    </xf>
    <xf numFmtId="0" fontId="38" fillId="0" borderId="6" xfId="0" applyFont="1" applyFill="1" applyBorder="1" applyAlignment="1">
      <alignment horizontal="center" vertical="center"/>
    </xf>
    <xf numFmtId="166" fontId="10" fillId="0" borderId="3" xfId="1" applyNumberFormat="1" applyFont="1" applyFill="1" applyBorder="1" applyAlignment="1">
      <alignment horizontal="center" vertical="center"/>
    </xf>
    <xf numFmtId="166" fontId="10" fillId="0" borderId="4" xfId="1" applyNumberFormat="1" applyFont="1" applyFill="1" applyBorder="1" applyAlignment="1">
      <alignment horizontal="center" vertical="center"/>
    </xf>
    <xf numFmtId="166" fontId="10" fillId="0" borderId="5" xfId="1" applyNumberFormat="1" applyFont="1" applyFill="1" applyBorder="1" applyAlignment="1">
      <alignment horizontal="center" vertical="center"/>
    </xf>
    <xf numFmtId="0" fontId="39" fillId="0" borderId="6"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16"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6" xfId="0" applyFont="1" applyFill="1" applyBorder="1" applyAlignment="1">
      <alignment horizontal="center" vertical="center"/>
    </xf>
    <xf numFmtId="0" fontId="41" fillId="0" borderId="6" xfId="0" applyFont="1" applyFill="1" applyBorder="1" applyAlignment="1">
      <alignment horizontal="center"/>
    </xf>
  </cellXfs>
  <cellStyles count="9">
    <cellStyle name="Collegamento ipertestuale" xfId="2" builtinId="8"/>
    <cellStyle name="Migliaia [0] 2" xfId="6"/>
    <cellStyle name="Normale" xfId="0" builtinId="0"/>
    <cellStyle name="Normale 2" xfId="7"/>
    <cellStyle name="Normale 3 2" xfId="8"/>
    <cellStyle name="Normale 5" xfId="3"/>
    <cellStyle name="Normale_Foglio1" xfId="4"/>
    <cellStyle name="Percentuale" xfId="1" builtinId="5"/>
    <cellStyle name="Percentual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ixregolamenti_didattici_2017_18_Nucl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L3dati"/>
      <sheetName val="LMdati"/>
      <sheetName val="L3valori"/>
      <sheetName val="LMvalori"/>
      <sheetName val="EDA "/>
    </sheetNames>
    <sheetDataSet>
      <sheetData sheetId="0"/>
      <sheetData sheetId="1">
        <row r="39">
          <cell r="X39">
            <v>107</v>
          </cell>
          <cell r="Y39">
            <v>11</v>
          </cell>
          <cell r="Z39">
            <v>59</v>
          </cell>
          <cell r="AA39">
            <v>31</v>
          </cell>
          <cell r="AB39"/>
          <cell r="AC39">
            <v>6</v>
          </cell>
          <cell r="AD39">
            <v>82.630718954248366</v>
          </cell>
          <cell r="AE39">
            <v>47.159433962264131</v>
          </cell>
          <cell r="AF39">
            <v>111</v>
          </cell>
          <cell r="AG39">
            <v>15</v>
          </cell>
          <cell r="AH39">
            <v>64</v>
          </cell>
          <cell r="AI39">
            <v>23</v>
          </cell>
          <cell r="AJ39"/>
          <cell r="AK39">
            <v>9</v>
          </cell>
          <cell r="AL39">
            <v>79.158878504672899</v>
          </cell>
          <cell r="AM39">
            <v>45.5351351351351</v>
          </cell>
          <cell r="AN39">
            <v>113</v>
          </cell>
          <cell r="AO39">
            <v>18</v>
          </cell>
          <cell r="AP39">
            <v>71</v>
          </cell>
          <cell r="AQ39">
            <v>22</v>
          </cell>
          <cell r="AR39">
            <v>0</v>
          </cell>
          <cell r="AS39">
            <v>2</v>
          </cell>
          <cell r="AT39">
            <v>81.026548672566378</v>
          </cell>
          <cell r="AU39">
            <v>58.722123893805311</v>
          </cell>
          <cell r="AV39">
            <v>116</v>
          </cell>
          <cell r="AW39">
            <v>15</v>
          </cell>
          <cell r="AX39">
            <v>69</v>
          </cell>
          <cell r="AY39">
            <v>25</v>
          </cell>
          <cell r="AZ39">
            <v>1</v>
          </cell>
          <cell r="BA39">
            <v>6</v>
          </cell>
          <cell r="BB39">
            <v>82.918918918918919</v>
          </cell>
          <cell r="BC39">
            <v>56.750862068965546</v>
          </cell>
          <cell r="BM39">
            <v>28</v>
          </cell>
          <cell r="BN39">
            <v>68</v>
          </cell>
          <cell r="BO39">
            <v>11</v>
          </cell>
          <cell r="BP39">
            <v>13</v>
          </cell>
          <cell r="BQ39">
            <v>81</v>
          </cell>
          <cell r="BR39">
            <v>17</v>
          </cell>
          <cell r="BS39">
            <v>49</v>
          </cell>
          <cell r="BT39">
            <v>57</v>
          </cell>
          <cell r="BU39">
            <v>7</v>
          </cell>
        </row>
      </sheetData>
      <sheetData sheetId="2">
        <row r="39">
          <cell r="CG39">
            <v>215</v>
          </cell>
          <cell r="CH39">
            <v>214</v>
          </cell>
          <cell r="CI39">
            <v>194</v>
          </cell>
          <cell r="CJ39">
            <v>186</v>
          </cell>
        </row>
      </sheetData>
      <sheetData sheetId="3">
        <row r="39">
          <cell r="DE39">
            <v>1.544220870379036E-2</v>
          </cell>
          <cell r="DF39">
            <v>9.3121197941038833E-2</v>
          </cell>
          <cell r="DG39">
            <v>0.45016378100140386</v>
          </cell>
          <cell r="DH39">
            <v>0.44127281235376697</v>
          </cell>
          <cell r="DI39">
            <v>3.3172671970051475</v>
          </cell>
          <cell r="DJ39">
            <v>6.27047262517548E-2</v>
          </cell>
          <cell r="DK39">
            <v>0.12728123537669631</v>
          </cell>
          <cell r="DL39">
            <v>0.54281703322414598</v>
          </cell>
          <cell r="DM39">
            <v>0.26719700514740291</v>
          </cell>
          <cell r="DN39">
            <v>3.0145063172671969</v>
          </cell>
          <cell r="DO39">
            <v>1.6825829922692132E-2</v>
          </cell>
          <cell r="DP39">
            <v>0.10732150977717145</v>
          </cell>
          <cell r="DQ39">
            <v>0.45657116871305137</v>
          </cell>
          <cell r="DR39">
            <v>0.41928149158708505</v>
          </cell>
          <cell r="DS39">
            <v>3.2783083219645293</v>
          </cell>
          <cell r="DT39">
            <v>5.7753524329240566E-2</v>
          </cell>
          <cell r="DU39">
            <v>0.13278763074124603</v>
          </cell>
          <cell r="DV39">
            <v>0.53888130968622105</v>
          </cell>
          <cell r="DW39">
            <v>0.27057753524329242</v>
          </cell>
          <cell r="DX39">
            <v>3.022282855843565</v>
          </cell>
          <cell r="DY39">
            <v>1.8173758865248225E-2</v>
          </cell>
          <cell r="DZ39">
            <v>9.9290780141843976E-2</v>
          </cell>
          <cell r="EA39">
            <v>0.41489361702127658</v>
          </cell>
          <cell r="EB39">
            <v>0.46764184397163122</v>
          </cell>
          <cell r="EC39">
            <v>3.3320035460992909</v>
          </cell>
          <cell r="ED39">
            <v>7.0478723404255317E-2</v>
          </cell>
          <cell r="EE39">
            <v>0.15602836879432624</v>
          </cell>
          <cell r="EF39">
            <v>0.5221631205673759</v>
          </cell>
          <cell r="EG39">
            <v>0.25132978723404253</v>
          </cell>
          <cell r="EH39">
            <v>2.9543439716312059</v>
          </cell>
        </row>
      </sheetData>
      <sheetData sheetId="4">
        <row r="39">
          <cell r="BZ39">
            <v>3.2710280373831772E-2</v>
          </cell>
          <cell r="CA39">
            <v>9.3457943925233641E-2</v>
          </cell>
          <cell r="CB39">
            <v>3.0927835051546393E-2</v>
          </cell>
          <cell r="CC39">
            <v>0.1134020618556701</v>
          </cell>
          <cell r="CD39">
            <v>0.10752688172043011</v>
          </cell>
          <cell r="CE39">
            <v>0.14516129032258066</v>
          </cell>
          <cell r="FG39">
            <v>1.8018018018018018E-2</v>
          </cell>
          <cell r="FH39">
            <v>0.36936936936936937</v>
          </cell>
          <cell r="FI39">
            <v>0.1981981981981982</v>
          </cell>
          <cell r="FJ39">
            <v>0.26126126126126126</v>
          </cell>
          <cell r="FK39">
            <v>0.15315315315315314</v>
          </cell>
          <cell r="FL39">
            <v>3.8297872340425534</v>
          </cell>
          <cell r="FM39">
            <v>111</v>
          </cell>
          <cell r="FN39">
            <v>6.3063063063063057E-2</v>
          </cell>
          <cell r="FO39">
            <v>0.31531531531531531</v>
          </cell>
          <cell r="FP39">
            <v>0.55855855855855852</v>
          </cell>
          <cell r="FQ39">
            <v>6.3063063063063057E-2</v>
          </cell>
          <cell r="FR39">
            <v>101.8018018018018</v>
          </cell>
          <cell r="FS39">
            <v>5.8823529411764705E-2</v>
          </cell>
          <cell r="FT39">
            <v>0.33613445378151263</v>
          </cell>
          <cell r="FU39">
            <v>0.20168067226890757</v>
          </cell>
          <cell r="FV39">
            <v>0.29411764705882354</v>
          </cell>
          <cell r="FW39">
            <v>0.1092436974789916</v>
          </cell>
          <cell r="FX39">
            <v>3.8207547169811322</v>
          </cell>
          <cell r="FY39">
            <v>119</v>
          </cell>
          <cell r="FZ39">
            <v>9.2436974789915971E-2</v>
          </cell>
          <cell r="GA39">
            <v>0.22689075630252101</v>
          </cell>
          <cell r="GB39">
            <v>0.63025210084033612</v>
          </cell>
          <cell r="GC39">
            <v>5.0420168067226892E-2</v>
          </cell>
          <cell r="GD39">
            <v>102.25210084033614</v>
          </cell>
          <cell r="GE39">
            <v>8.4745762711864403E-2</v>
          </cell>
          <cell r="GF39">
            <v>0.28813559322033899</v>
          </cell>
          <cell r="GG39">
            <v>0.19491525423728814</v>
          </cell>
          <cell r="GH39">
            <v>0.33050847457627119</v>
          </cell>
          <cell r="GI39">
            <v>0.10169491525423729</v>
          </cell>
          <cell r="GJ39">
            <v>3.858490566037736</v>
          </cell>
          <cell r="GK39">
            <v>118</v>
          </cell>
          <cell r="GL39">
            <v>1.6949152542372881E-2</v>
          </cell>
          <cell r="GM39">
            <v>0.30508474576271188</v>
          </cell>
          <cell r="GN39">
            <v>0.59322033898305082</v>
          </cell>
          <cell r="GO39">
            <v>8.4745762711864403E-2</v>
          </cell>
          <cell r="GP39">
            <v>103.21186440677967</v>
          </cell>
          <cell r="HA39">
            <v>0.22727272727272727</v>
          </cell>
          <cell r="HB39">
            <v>0.63636363636363635</v>
          </cell>
          <cell r="HC39">
            <v>0.11363636363636363</v>
          </cell>
          <cell r="HD39">
            <v>2.2727272727272728E-2</v>
          </cell>
          <cell r="HE39">
            <v>88</v>
          </cell>
          <cell r="HF39">
            <v>0.46590909090909088</v>
          </cell>
          <cell r="HG39">
            <v>0.375</v>
          </cell>
          <cell r="HH39">
            <v>1.1363636363636364E-2</v>
          </cell>
          <cell r="HI39">
            <v>6.8181818181818177E-2</v>
          </cell>
          <cell r="HJ39">
            <v>7.9545454545454544E-2</v>
          </cell>
          <cell r="HK39">
            <v>0.24647887323943662</v>
          </cell>
          <cell r="HL39">
            <v>0.59859154929577463</v>
          </cell>
          <cell r="HM39">
            <v>0.13380281690140844</v>
          </cell>
          <cell r="HN39">
            <v>2.1126760563380281E-2</v>
          </cell>
          <cell r="HO39">
            <v>142</v>
          </cell>
          <cell r="HP39">
            <v>0.46478873239436619</v>
          </cell>
          <cell r="HQ39">
            <v>0.35915492957746481</v>
          </cell>
          <cell r="HR39">
            <v>7.0422535211267607E-3</v>
          </cell>
          <cell r="HS39">
            <v>0.1619718309859155</v>
          </cell>
          <cell r="HT39">
            <v>7.0422535211267607E-3</v>
          </cell>
          <cell r="HU39">
            <v>0.30476190476190479</v>
          </cell>
          <cell r="HV39">
            <v>0.54285714285714282</v>
          </cell>
          <cell r="HW39">
            <v>0.12380952380952381</v>
          </cell>
          <cell r="HX39">
            <v>2.8571428571428571E-2</v>
          </cell>
          <cell r="HY39">
            <v>105</v>
          </cell>
          <cell r="HZ39">
            <v>0.47619047619047616</v>
          </cell>
          <cell r="IA39">
            <v>0.31428571428571428</v>
          </cell>
          <cell r="IB39">
            <v>4.7619047619047616E-2</v>
          </cell>
          <cell r="IC39">
            <v>0.13333333333333333</v>
          </cell>
          <cell r="ID39">
            <v>2.8571428571428571E-2</v>
          </cell>
        </row>
      </sheetData>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olimi.it/ateneo/organi/nucleo-di-valutazione/studi/"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7" zoomScaleNormal="100" workbookViewId="0">
      <selection activeCell="C43" sqref="C43"/>
    </sheetView>
  </sheetViews>
  <sheetFormatPr defaultColWidth="9.33203125" defaultRowHeight="11.4" x14ac:dyDescent="0.25"/>
  <cols>
    <col min="1" max="1" width="8.44140625" style="3" customWidth="1"/>
    <col min="2" max="2" width="10.44140625" style="3" customWidth="1"/>
    <col min="3" max="3" width="92.6640625" style="3" customWidth="1"/>
    <col min="4" max="4" width="12" style="3" customWidth="1"/>
    <col min="5" max="16384" width="9.33203125" style="3"/>
  </cols>
  <sheetData>
    <row r="1" spans="1:4" ht="22.95" customHeight="1" x14ac:dyDescent="0.25">
      <c r="A1" s="1" t="s">
        <v>0</v>
      </c>
      <c r="B1" s="1" t="s">
        <v>1</v>
      </c>
      <c r="C1" s="2" t="s">
        <v>2</v>
      </c>
    </row>
    <row r="2" spans="1:4" ht="161.4" customHeight="1" x14ac:dyDescent="0.25">
      <c r="A2" s="1" t="s">
        <v>3</v>
      </c>
      <c r="B2" s="1" t="s">
        <v>4</v>
      </c>
      <c r="C2" s="1" t="s">
        <v>5</v>
      </c>
    </row>
    <row r="3" spans="1:4" ht="56.4" customHeight="1" x14ac:dyDescent="0.25">
      <c r="A3" s="1" t="s">
        <v>6</v>
      </c>
      <c r="B3" s="1" t="s">
        <v>7</v>
      </c>
      <c r="C3" s="1" t="s">
        <v>8</v>
      </c>
    </row>
    <row r="4" spans="1:4" ht="42.6" customHeight="1" x14ac:dyDescent="0.25">
      <c r="A4" s="3" t="s">
        <v>9</v>
      </c>
      <c r="B4" s="3" t="s">
        <v>10</v>
      </c>
      <c r="C4" s="3" t="s">
        <v>11</v>
      </c>
      <c r="D4" s="4"/>
    </row>
    <row r="5" spans="1:4" ht="69.599999999999994" customHeight="1" x14ac:dyDescent="0.25">
      <c r="A5" s="3" t="s">
        <v>12</v>
      </c>
      <c r="B5" s="3" t="s">
        <v>13</v>
      </c>
      <c r="C5" s="5" t="s">
        <v>14</v>
      </c>
    </row>
    <row r="6" spans="1:4" ht="64.95" customHeight="1" x14ac:dyDescent="0.25">
      <c r="A6" s="3" t="s">
        <v>15</v>
      </c>
      <c r="B6" s="3" t="s">
        <v>16</v>
      </c>
      <c r="C6" s="3" t="s">
        <v>17</v>
      </c>
    </row>
    <row r="7" spans="1:4" ht="30" customHeight="1" x14ac:dyDescent="0.25">
      <c r="A7" s="3" t="s">
        <v>18</v>
      </c>
      <c r="B7" s="3" t="s">
        <v>19</v>
      </c>
      <c r="C7" s="3" t="s">
        <v>20</v>
      </c>
    </row>
    <row r="9" spans="1:4" ht="34.200000000000003" x14ac:dyDescent="0.25">
      <c r="B9" s="3" t="s">
        <v>21</v>
      </c>
      <c r="C9" s="3" t="s">
        <v>22</v>
      </c>
    </row>
    <row r="10" spans="1:4" ht="34.200000000000003" x14ac:dyDescent="0.25">
      <c r="B10" s="3" t="s">
        <v>23</v>
      </c>
      <c r="C10" s="3" t="s">
        <v>24</v>
      </c>
    </row>
    <row r="11" spans="1:4" ht="34.200000000000003" x14ac:dyDescent="0.25">
      <c r="B11" s="3" t="s">
        <v>25</v>
      </c>
      <c r="C11" s="1" t="s">
        <v>26</v>
      </c>
    </row>
    <row r="13" spans="1:4" ht="22.8" x14ac:dyDescent="0.25">
      <c r="A13" s="3" t="s">
        <v>27</v>
      </c>
      <c r="B13" s="6" t="s">
        <v>28</v>
      </c>
      <c r="C13" s="1" t="s">
        <v>29</v>
      </c>
    </row>
    <row r="14" spans="1:4" ht="13.2" x14ac:dyDescent="0.25">
      <c r="C14" s="7" t="s">
        <v>30</v>
      </c>
    </row>
  </sheetData>
  <hyperlinks>
    <hyperlink ref="C14" r:id="rId1"/>
  </hyperlinks>
  <printOptions horizontalCentered="1"/>
  <pageMargins left="0.19685039370078741" right="0" top="0.19685039370078741" bottom="0.19685039370078741" header="0.51181102362204722" footer="0.51181102362204722"/>
  <pageSetup paperSize="9" scale="99"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G77"/>
  <sheetViews>
    <sheetView zoomScale="86" zoomScaleNormal="86" workbookViewId="0">
      <pane xSplit="7" ySplit="4" topLeftCell="H5" activePane="bottomRight" state="frozen"/>
      <selection activeCell="C43" sqref="C43"/>
      <selection pane="topRight" activeCell="C43" sqref="C43"/>
      <selection pane="bottomLeft" activeCell="C43" sqref="C43"/>
      <selection pane="bottomRight" activeCell="H1" sqref="H1:O1048576"/>
    </sheetView>
  </sheetViews>
  <sheetFormatPr defaultColWidth="9.33203125" defaultRowHeight="12" customHeight="1" x14ac:dyDescent="0.2"/>
  <cols>
    <col min="1" max="2" width="4.6640625" style="8" customWidth="1"/>
    <col min="3" max="3" width="4.44140625" style="9" customWidth="1"/>
    <col min="4" max="4" width="38.6640625" style="10" customWidth="1"/>
    <col min="5" max="5" width="11" style="10" customWidth="1"/>
    <col min="6" max="6" width="5.88671875" style="10" customWidth="1"/>
    <col min="7" max="7" width="5.44140625" style="10" customWidth="1"/>
    <col min="8" max="15" width="5.6640625" style="11" hidden="1" customWidth="1"/>
    <col min="16" max="39" width="5.6640625" style="11" customWidth="1"/>
    <col min="40" max="48" width="5.6640625" style="11" hidden="1" customWidth="1"/>
    <col min="49" max="57" width="5.6640625" style="11" customWidth="1"/>
    <col min="58" max="58" width="6.109375" style="11" customWidth="1"/>
    <col min="59" max="59" width="6.109375" style="10" customWidth="1"/>
    <col min="60" max="60" width="6.109375" style="11" customWidth="1"/>
    <col min="61" max="61" width="6.109375" style="10" customWidth="1"/>
    <col min="62" max="62" width="6.109375" style="11" customWidth="1"/>
    <col min="63" max="63" width="6.109375" style="10" customWidth="1"/>
    <col min="64" max="133" width="5.6640625" style="11" customWidth="1"/>
    <col min="134" max="137" width="5.6640625" style="8" customWidth="1"/>
    <col min="138" max="138" width="5.6640625" style="14" customWidth="1"/>
    <col min="139" max="143" width="5.6640625" style="8" customWidth="1"/>
    <col min="144" max="163" width="6.6640625" style="8" customWidth="1"/>
    <col min="164" max="16384" width="9.33203125" style="8"/>
  </cols>
  <sheetData>
    <row r="1" spans="1:163" ht="12" customHeight="1" x14ac:dyDescent="0.2">
      <c r="A1" s="8" t="s">
        <v>31</v>
      </c>
    </row>
    <row r="2" spans="1:163" ht="12" customHeight="1" x14ac:dyDescent="0.2">
      <c r="D2" s="293" t="s">
        <v>32</v>
      </c>
      <c r="H2" s="295" t="s">
        <v>318</v>
      </c>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7"/>
      <c r="AN2" s="290" t="s">
        <v>34</v>
      </c>
      <c r="AO2" s="291"/>
      <c r="AP2" s="291"/>
      <c r="AQ2" s="291"/>
      <c r="AR2" s="291"/>
      <c r="AS2" s="291"/>
      <c r="AT2" s="291"/>
      <c r="AU2" s="291"/>
      <c r="AV2" s="291"/>
      <c r="AW2" s="291"/>
      <c r="AX2" s="291"/>
      <c r="AY2" s="291"/>
      <c r="AZ2" s="291"/>
      <c r="BA2" s="291"/>
      <c r="BB2" s="291"/>
      <c r="BC2" s="291"/>
      <c r="BD2" s="291"/>
      <c r="BE2" s="291"/>
      <c r="BF2" s="291" t="s">
        <v>35</v>
      </c>
      <c r="BG2" s="291"/>
      <c r="BH2" s="291"/>
      <c r="BI2" s="291"/>
      <c r="BJ2" s="291"/>
      <c r="BK2" s="292"/>
      <c r="BL2" s="290" t="s">
        <v>36</v>
      </c>
      <c r="BM2" s="291"/>
      <c r="BN2" s="291"/>
      <c r="BO2" s="292"/>
      <c r="BP2" s="290" t="s">
        <v>37</v>
      </c>
      <c r="BQ2" s="291"/>
      <c r="BR2" s="291"/>
      <c r="BS2" s="291"/>
      <c r="BT2" s="291"/>
      <c r="BU2" s="291"/>
      <c r="BV2" s="291"/>
      <c r="BW2" s="291"/>
      <c r="BX2" s="291"/>
      <c r="BY2" s="291"/>
      <c r="BZ2" s="291"/>
      <c r="CA2" s="291"/>
      <c r="CB2" s="291"/>
      <c r="CC2" s="291"/>
      <c r="CD2" s="291"/>
      <c r="CE2" s="291"/>
      <c r="CF2" s="291"/>
      <c r="CG2" s="291"/>
      <c r="CH2" s="291"/>
      <c r="CI2" s="291"/>
      <c r="CJ2" s="291"/>
      <c r="CK2" s="291"/>
      <c r="CL2" s="291"/>
      <c r="CM2" s="291"/>
      <c r="CN2" s="291"/>
      <c r="CO2" s="291"/>
      <c r="CP2" s="291"/>
      <c r="CQ2" s="291"/>
      <c r="CR2" s="291"/>
      <c r="CS2" s="292"/>
      <c r="CT2" s="290" t="s">
        <v>38</v>
      </c>
      <c r="CU2" s="291"/>
      <c r="CV2" s="291"/>
      <c r="CW2" s="291"/>
      <c r="CX2" s="291"/>
      <c r="CY2" s="291"/>
      <c r="CZ2" s="291"/>
      <c r="DA2" s="291"/>
      <c r="DB2" s="291"/>
      <c r="DC2" s="291"/>
      <c r="DD2" s="291"/>
      <c r="DE2" s="291"/>
      <c r="DF2" s="291"/>
      <c r="DG2" s="291"/>
      <c r="DH2" s="291"/>
      <c r="DI2" s="291"/>
      <c r="DJ2" s="291"/>
      <c r="DK2" s="291"/>
      <c r="DL2" s="291"/>
      <c r="DM2" s="291"/>
      <c r="DN2" s="291"/>
      <c r="DO2" s="291"/>
      <c r="DP2" s="291"/>
      <c r="DQ2" s="291"/>
      <c r="DR2" s="291"/>
      <c r="DS2" s="291"/>
      <c r="DT2" s="291"/>
      <c r="DU2" s="291"/>
      <c r="DV2" s="291"/>
      <c r="DW2" s="291"/>
      <c r="DX2" s="291"/>
      <c r="DY2" s="291"/>
      <c r="DZ2" s="291"/>
      <c r="EA2" s="291"/>
      <c r="EB2" s="291"/>
      <c r="EC2" s="292"/>
      <c r="ED2" s="290" t="s">
        <v>39</v>
      </c>
      <c r="EE2" s="291"/>
      <c r="EF2" s="291"/>
      <c r="EG2" s="291"/>
      <c r="EH2" s="291"/>
      <c r="EI2" s="291"/>
      <c r="EJ2" s="291"/>
      <c r="EK2" s="291"/>
      <c r="EL2" s="291"/>
      <c r="EM2" s="291"/>
      <c r="EN2" s="291"/>
      <c r="EO2" s="291"/>
      <c r="EP2" s="291"/>
      <c r="EQ2" s="291"/>
      <c r="ER2" s="291"/>
      <c r="ES2" s="291"/>
      <c r="ET2" s="291"/>
      <c r="EU2" s="291"/>
      <c r="EV2" s="291"/>
      <c r="EW2" s="291"/>
      <c r="EX2" s="291"/>
      <c r="EY2" s="291"/>
      <c r="EZ2" s="291"/>
      <c r="FA2" s="291"/>
      <c r="FB2" s="291"/>
      <c r="FC2" s="291"/>
      <c r="FD2" s="291"/>
      <c r="FE2" s="291"/>
      <c r="FF2" s="291"/>
      <c r="FG2" s="292"/>
    </row>
    <row r="3" spans="1:163" ht="12" customHeight="1" x14ac:dyDescent="0.2">
      <c r="D3" s="294"/>
      <c r="H3" s="287" t="s">
        <v>40</v>
      </c>
      <c r="I3" s="288"/>
      <c r="J3" s="288"/>
      <c r="K3" s="288"/>
      <c r="L3" s="288"/>
      <c r="M3" s="288"/>
      <c r="N3" s="288"/>
      <c r="O3" s="289"/>
      <c r="P3" s="287" t="s">
        <v>41</v>
      </c>
      <c r="Q3" s="288"/>
      <c r="R3" s="288"/>
      <c r="S3" s="288"/>
      <c r="T3" s="288"/>
      <c r="U3" s="288"/>
      <c r="V3" s="288"/>
      <c r="W3" s="289"/>
      <c r="X3" s="287" t="s">
        <v>42</v>
      </c>
      <c r="Y3" s="288"/>
      <c r="Z3" s="288"/>
      <c r="AA3" s="288"/>
      <c r="AB3" s="288"/>
      <c r="AC3" s="288"/>
      <c r="AD3" s="288"/>
      <c r="AE3" s="289"/>
      <c r="AF3" s="287" t="s">
        <v>43</v>
      </c>
      <c r="AG3" s="288"/>
      <c r="AH3" s="288"/>
      <c r="AI3" s="288"/>
      <c r="AJ3" s="288"/>
      <c r="AK3" s="288"/>
      <c r="AL3" s="288"/>
      <c r="AM3" s="289"/>
      <c r="AN3" s="287" t="s">
        <v>44</v>
      </c>
      <c r="AO3" s="288"/>
      <c r="AP3" s="289"/>
      <c r="AQ3" s="287" t="s">
        <v>45</v>
      </c>
      <c r="AR3" s="288"/>
      <c r="AS3" s="289"/>
      <c r="AT3" s="287" t="s">
        <v>46</v>
      </c>
      <c r="AU3" s="288"/>
      <c r="AV3" s="289"/>
      <c r="AW3" s="287" t="s">
        <v>47</v>
      </c>
      <c r="AX3" s="288"/>
      <c r="AY3" s="289"/>
      <c r="AZ3" s="287" t="s">
        <v>48</v>
      </c>
      <c r="BA3" s="288"/>
      <c r="BB3" s="289"/>
      <c r="BC3" s="287" t="s">
        <v>49</v>
      </c>
      <c r="BD3" s="288"/>
      <c r="BE3" s="289"/>
      <c r="BF3" s="287" t="s">
        <v>41</v>
      </c>
      <c r="BG3" s="289"/>
      <c r="BH3" s="287" t="s">
        <v>42</v>
      </c>
      <c r="BI3" s="289"/>
      <c r="BJ3" s="287" t="s">
        <v>43</v>
      </c>
      <c r="BK3" s="289"/>
      <c r="BL3" s="15" t="s">
        <v>50</v>
      </c>
      <c r="BM3" s="15" t="s">
        <v>51</v>
      </c>
      <c r="BN3" s="15" t="s">
        <v>52</v>
      </c>
      <c r="BO3" s="15" t="s">
        <v>53</v>
      </c>
      <c r="BP3" s="287" t="s">
        <v>41</v>
      </c>
      <c r="BQ3" s="288"/>
      <c r="BR3" s="288"/>
      <c r="BS3" s="288"/>
      <c r="BT3" s="288"/>
      <c r="BU3" s="288"/>
      <c r="BV3" s="288"/>
      <c r="BW3" s="288"/>
      <c r="BX3" s="288"/>
      <c r="BY3" s="289"/>
      <c r="BZ3" s="287" t="s">
        <v>42</v>
      </c>
      <c r="CA3" s="288"/>
      <c r="CB3" s="288"/>
      <c r="CC3" s="288"/>
      <c r="CD3" s="288"/>
      <c r="CE3" s="288"/>
      <c r="CF3" s="288"/>
      <c r="CG3" s="288"/>
      <c r="CH3" s="288"/>
      <c r="CI3" s="289"/>
      <c r="CJ3" s="287" t="s">
        <v>43</v>
      </c>
      <c r="CK3" s="288"/>
      <c r="CL3" s="288"/>
      <c r="CM3" s="288"/>
      <c r="CN3" s="288"/>
      <c r="CO3" s="288"/>
      <c r="CP3" s="288"/>
      <c r="CQ3" s="288"/>
      <c r="CR3" s="288"/>
      <c r="CS3" s="289"/>
      <c r="CT3" s="287" t="s">
        <v>54</v>
      </c>
      <c r="CU3" s="288"/>
      <c r="CV3" s="288"/>
      <c r="CW3" s="288"/>
      <c r="CX3" s="288"/>
      <c r="CY3" s="288"/>
      <c r="CZ3" s="288"/>
      <c r="DA3" s="288"/>
      <c r="DB3" s="288"/>
      <c r="DC3" s="288"/>
      <c r="DD3" s="288"/>
      <c r="DE3" s="288"/>
      <c r="DF3" s="287" t="s">
        <v>55</v>
      </c>
      <c r="DG3" s="288"/>
      <c r="DH3" s="288"/>
      <c r="DI3" s="288"/>
      <c r="DJ3" s="288"/>
      <c r="DK3" s="288"/>
      <c r="DL3" s="288"/>
      <c r="DM3" s="288"/>
      <c r="DN3" s="288"/>
      <c r="DO3" s="288"/>
      <c r="DP3" s="288"/>
      <c r="DQ3" s="288"/>
      <c r="DR3" s="287" t="s">
        <v>56</v>
      </c>
      <c r="DS3" s="288"/>
      <c r="DT3" s="288"/>
      <c r="DU3" s="288"/>
      <c r="DV3" s="288"/>
      <c r="DW3" s="288"/>
      <c r="DX3" s="288"/>
      <c r="DY3" s="288"/>
      <c r="DZ3" s="288"/>
      <c r="EA3" s="288"/>
      <c r="EB3" s="288"/>
      <c r="EC3" s="288"/>
      <c r="ED3" s="287">
        <v>2015</v>
      </c>
      <c r="EE3" s="288"/>
      <c r="EF3" s="288"/>
      <c r="EG3" s="288"/>
      <c r="EH3" s="288"/>
      <c r="EI3" s="288"/>
      <c r="EJ3" s="288"/>
      <c r="EK3" s="288"/>
      <c r="EL3" s="288"/>
      <c r="EM3" s="289"/>
      <c r="EN3" s="287">
        <v>2016</v>
      </c>
      <c r="EO3" s="288"/>
      <c r="EP3" s="288"/>
      <c r="EQ3" s="288"/>
      <c r="ER3" s="288"/>
      <c r="ES3" s="288"/>
      <c r="ET3" s="288"/>
      <c r="EU3" s="288"/>
      <c r="EV3" s="288"/>
      <c r="EW3" s="289"/>
      <c r="EX3" s="287">
        <v>2017</v>
      </c>
      <c r="EY3" s="288"/>
      <c r="EZ3" s="288"/>
      <c r="FA3" s="288"/>
      <c r="FB3" s="288"/>
      <c r="FC3" s="288"/>
      <c r="FD3" s="288"/>
      <c r="FE3" s="288"/>
      <c r="FF3" s="288"/>
      <c r="FG3" s="289"/>
    </row>
    <row r="4" spans="1:163" ht="40.950000000000003" customHeight="1" x14ac:dyDescent="0.2">
      <c r="A4" s="16" t="s">
        <v>57</v>
      </c>
      <c r="B4" s="16" t="s">
        <v>58</v>
      </c>
      <c r="C4" s="16" t="s">
        <v>59</v>
      </c>
      <c r="D4" s="16" t="s">
        <v>60</v>
      </c>
      <c r="E4" s="16" t="s">
        <v>61</v>
      </c>
      <c r="F4" s="17" t="s">
        <v>62</v>
      </c>
      <c r="G4" s="16" t="s">
        <v>63</v>
      </c>
      <c r="H4" s="18" t="s">
        <v>64</v>
      </c>
      <c r="I4" s="16" t="s">
        <v>65</v>
      </c>
      <c r="J4" s="16" t="s">
        <v>66</v>
      </c>
      <c r="K4" s="16" t="s">
        <v>67</v>
      </c>
      <c r="L4" s="16" t="s">
        <v>68</v>
      </c>
      <c r="M4" s="16" t="s">
        <v>69</v>
      </c>
      <c r="N4" s="19" t="s">
        <v>70</v>
      </c>
      <c r="O4" s="19" t="s">
        <v>71</v>
      </c>
      <c r="P4" s="18" t="s">
        <v>64</v>
      </c>
      <c r="Q4" s="16" t="s">
        <v>65</v>
      </c>
      <c r="R4" s="16" t="s">
        <v>66</v>
      </c>
      <c r="S4" s="16" t="s">
        <v>67</v>
      </c>
      <c r="T4" s="16" t="s">
        <v>68</v>
      </c>
      <c r="U4" s="16" t="s">
        <v>69</v>
      </c>
      <c r="V4" s="19" t="s">
        <v>70</v>
      </c>
      <c r="W4" s="19" t="s">
        <v>71</v>
      </c>
      <c r="X4" s="18" t="s">
        <v>64</v>
      </c>
      <c r="Y4" s="16" t="s">
        <v>65</v>
      </c>
      <c r="Z4" s="16" t="s">
        <v>66</v>
      </c>
      <c r="AA4" s="16" t="s">
        <v>67</v>
      </c>
      <c r="AB4" s="16" t="s">
        <v>68</v>
      </c>
      <c r="AC4" s="16" t="s">
        <v>69</v>
      </c>
      <c r="AD4" s="19" t="s">
        <v>70</v>
      </c>
      <c r="AE4" s="19" t="s">
        <v>71</v>
      </c>
      <c r="AF4" s="18" t="s">
        <v>64</v>
      </c>
      <c r="AG4" s="16" t="s">
        <v>65</v>
      </c>
      <c r="AH4" s="16" t="s">
        <v>66</v>
      </c>
      <c r="AI4" s="16" t="s">
        <v>67</v>
      </c>
      <c r="AJ4" s="16" t="s">
        <v>68</v>
      </c>
      <c r="AK4" s="16" t="s">
        <v>69</v>
      </c>
      <c r="AL4" s="19" t="s">
        <v>70</v>
      </c>
      <c r="AM4" s="19" t="s">
        <v>71</v>
      </c>
      <c r="AN4" s="16" t="s">
        <v>72</v>
      </c>
      <c r="AO4" s="16" t="s">
        <v>73</v>
      </c>
      <c r="AP4" s="16" t="s">
        <v>74</v>
      </c>
      <c r="AQ4" s="16" t="s">
        <v>72</v>
      </c>
      <c r="AR4" s="16" t="s">
        <v>73</v>
      </c>
      <c r="AS4" s="16" t="s">
        <v>74</v>
      </c>
      <c r="AT4" s="16" t="s">
        <v>72</v>
      </c>
      <c r="AU4" s="16" t="s">
        <v>73</v>
      </c>
      <c r="AV4" s="16" t="s">
        <v>74</v>
      </c>
      <c r="AW4" s="16" t="s">
        <v>72</v>
      </c>
      <c r="AX4" s="16" t="s">
        <v>73</v>
      </c>
      <c r="AY4" s="16" t="s">
        <v>74</v>
      </c>
      <c r="AZ4" s="16" t="s">
        <v>72</v>
      </c>
      <c r="BA4" s="16" t="s">
        <v>73</v>
      </c>
      <c r="BB4" s="16" t="s">
        <v>74</v>
      </c>
      <c r="BC4" s="16" t="s">
        <v>72</v>
      </c>
      <c r="BD4" s="16" t="s">
        <v>73</v>
      </c>
      <c r="BE4" s="16" t="s">
        <v>74</v>
      </c>
      <c r="BF4" s="16" t="s">
        <v>75</v>
      </c>
      <c r="BG4" s="20" t="s">
        <v>76</v>
      </c>
      <c r="BH4" s="16" t="s">
        <v>75</v>
      </c>
      <c r="BI4" s="20" t="s">
        <v>76</v>
      </c>
      <c r="BJ4" s="16" t="s">
        <v>75</v>
      </c>
      <c r="BK4" s="20" t="s">
        <v>76</v>
      </c>
      <c r="BL4" s="21" t="s">
        <v>77</v>
      </c>
      <c r="BM4" s="21" t="s">
        <v>77</v>
      </c>
      <c r="BN4" s="21" t="s">
        <v>77</v>
      </c>
      <c r="BO4" s="21" t="s">
        <v>77</v>
      </c>
      <c r="BP4" s="22" t="s">
        <v>78</v>
      </c>
      <c r="BQ4" s="22" t="s">
        <v>79</v>
      </c>
      <c r="BR4" s="22" t="s">
        <v>80</v>
      </c>
      <c r="BS4" s="22" t="s">
        <v>81</v>
      </c>
      <c r="BT4" s="22" t="s">
        <v>82</v>
      </c>
      <c r="BU4" s="22" t="s">
        <v>83</v>
      </c>
      <c r="BV4" s="22" t="s">
        <v>84</v>
      </c>
      <c r="BW4" s="22" t="s">
        <v>85</v>
      </c>
      <c r="BX4" s="22" t="s">
        <v>86</v>
      </c>
      <c r="BY4" s="22" t="s">
        <v>87</v>
      </c>
      <c r="BZ4" s="22" t="s">
        <v>78</v>
      </c>
      <c r="CA4" s="22" t="s">
        <v>79</v>
      </c>
      <c r="CB4" s="22" t="s">
        <v>80</v>
      </c>
      <c r="CC4" s="22" t="s">
        <v>81</v>
      </c>
      <c r="CD4" s="22" t="s">
        <v>82</v>
      </c>
      <c r="CE4" s="22" t="s">
        <v>83</v>
      </c>
      <c r="CF4" s="22" t="s">
        <v>84</v>
      </c>
      <c r="CG4" s="22" t="s">
        <v>85</v>
      </c>
      <c r="CH4" s="22" t="s">
        <v>86</v>
      </c>
      <c r="CI4" s="22" t="s">
        <v>87</v>
      </c>
      <c r="CJ4" s="22" t="s">
        <v>78</v>
      </c>
      <c r="CK4" s="22" t="s">
        <v>79</v>
      </c>
      <c r="CL4" s="22" t="s">
        <v>80</v>
      </c>
      <c r="CM4" s="22" t="s">
        <v>81</v>
      </c>
      <c r="CN4" s="22" t="s">
        <v>82</v>
      </c>
      <c r="CO4" s="22" t="s">
        <v>83</v>
      </c>
      <c r="CP4" s="22" t="s">
        <v>84</v>
      </c>
      <c r="CQ4" s="22" t="s">
        <v>85</v>
      </c>
      <c r="CR4" s="22" t="s">
        <v>86</v>
      </c>
      <c r="CS4" s="22" t="s">
        <v>87</v>
      </c>
      <c r="CT4" s="16" t="s">
        <v>88</v>
      </c>
      <c r="CU4" s="16" t="s">
        <v>89</v>
      </c>
      <c r="CV4" s="16" t="s">
        <v>90</v>
      </c>
      <c r="CW4" s="16" t="s">
        <v>91</v>
      </c>
      <c r="CX4" s="16" t="s">
        <v>92</v>
      </c>
      <c r="CY4" s="16" t="s">
        <v>93</v>
      </c>
      <c r="CZ4" s="23" t="s">
        <v>94</v>
      </c>
      <c r="DA4" s="16" t="s">
        <v>95</v>
      </c>
      <c r="DB4" s="16" t="s">
        <v>96</v>
      </c>
      <c r="DC4" s="16" t="s">
        <v>97</v>
      </c>
      <c r="DD4" s="16" t="s">
        <v>98</v>
      </c>
      <c r="DE4" s="17" t="s">
        <v>99</v>
      </c>
      <c r="DF4" s="16" t="s">
        <v>88</v>
      </c>
      <c r="DG4" s="16" t="s">
        <v>89</v>
      </c>
      <c r="DH4" s="16" t="s">
        <v>90</v>
      </c>
      <c r="DI4" s="16" t="s">
        <v>91</v>
      </c>
      <c r="DJ4" s="16" t="s">
        <v>92</v>
      </c>
      <c r="DK4" s="16" t="s">
        <v>93</v>
      </c>
      <c r="DL4" s="23" t="s">
        <v>94</v>
      </c>
      <c r="DM4" s="16" t="s">
        <v>95</v>
      </c>
      <c r="DN4" s="16" t="s">
        <v>96</v>
      </c>
      <c r="DO4" s="16" t="s">
        <v>97</v>
      </c>
      <c r="DP4" s="16" t="s">
        <v>98</v>
      </c>
      <c r="DQ4" s="17" t="s">
        <v>99</v>
      </c>
      <c r="DR4" s="16" t="s">
        <v>88</v>
      </c>
      <c r="DS4" s="16" t="s">
        <v>89</v>
      </c>
      <c r="DT4" s="16" t="s">
        <v>90</v>
      </c>
      <c r="DU4" s="16" t="s">
        <v>91</v>
      </c>
      <c r="DV4" s="16" t="s">
        <v>92</v>
      </c>
      <c r="DW4" s="16" t="s">
        <v>93</v>
      </c>
      <c r="DX4" s="23" t="s">
        <v>94</v>
      </c>
      <c r="DY4" s="16" t="s">
        <v>95</v>
      </c>
      <c r="DZ4" s="16" t="s">
        <v>96</v>
      </c>
      <c r="EA4" s="16" t="s">
        <v>97</v>
      </c>
      <c r="EB4" s="16" t="s">
        <v>98</v>
      </c>
      <c r="EC4" s="17" t="s">
        <v>99</v>
      </c>
      <c r="ED4" s="21" t="s">
        <v>100</v>
      </c>
      <c r="EE4" s="16" t="s">
        <v>101</v>
      </c>
      <c r="EF4" s="16" t="s">
        <v>102</v>
      </c>
      <c r="EG4" s="16" t="s">
        <v>103</v>
      </c>
      <c r="EH4" s="23" t="s">
        <v>104</v>
      </c>
      <c r="EI4" s="16" t="s">
        <v>105</v>
      </c>
      <c r="EJ4" s="16" t="s">
        <v>106</v>
      </c>
      <c r="EK4" s="16" t="s">
        <v>107</v>
      </c>
      <c r="EL4" s="16" t="s">
        <v>108</v>
      </c>
      <c r="EM4" s="16" t="s">
        <v>109</v>
      </c>
      <c r="EN4" s="16" t="s">
        <v>100</v>
      </c>
      <c r="EO4" s="16" t="s">
        <v>101</v>
      </c>
      <c r="EP4" s="16" t="s">
        <v>102</v>
      </c>
      <c r="EQ4" s="16" t="s">
        <v>103</v>
      </c>
      <c r="ER4" s="23" t="s">
        <v>104</v>
      </c>
      <c r="ES4" s="16" t="s">
        <v>105</v>
      </c>
      <c r="ET4" s="16" t="s">
        <v>106</v>
      </c>
      <c r="EU4" s="16" t="s">
        <v>107</v>
      </c>
      <c r="EV4" s="16" t="s">
        <v>108</v>
      </c>
      <c r="EW4" s="16" t="s">
        <v>109</v>
      </c>
      <c r="EX4" s="16" t="s">
        <v>100</v>
      </c>
      <c r="EY4" s="16" t="s">
        <v>101</v>
      </c>
      <c r="EZ4" s="16" t="s">
        <v>102</v>
      </c>
      <c r="FA4" s="16" t="s">
        <v>103</v>
      </c>
      <c r="FB4" s="23" t="s">
        <v>104</v>
      </c>
      <c r="FC4" s="16" t="s">
        <v>105</v>
      </c>
      <c r="FD4" s="16" t="s">
        <v>106</v>
      </c>
      <c r="FE4" s="16" t="s">
        <v>107</v>
      </c>
      <c r="FF4" s="16" t="s">
        <v>108</v>
      </c>
      <c r="FG4" s="16" t="s">
        <v>109</v>
      </c>
    </row>
    <row r="5" spans="1:163" s="50" customFormat="1" ht="10.5" customHeight="1" x14ac:dyDescent="0.2">
      <c r="A5" s="26">
        <v>1094</v>
      </c>
      <c r="B5" s="26"/>
      <c r="C5" s="27">
        <v>1</v>
      </c>
      <c r="D5" s="28" t="s">
        <v>110</v>
      </c>
      <c r="E5" s="27" t="s">
        <v>111</v>
      </c>
      <c r="F5" s="27" t="s">
        <v>112</v>
      </c>
      <c r="G5" s="27" t="s">
        <v>113</v>
      </c>
      <c r="H5" s="29">
        <f t="shared" ref="H5:H11" si="0">SUM(I5:M5)</f>
        <v>750</v>
      </c>
      <c r="I5" s="30">
        <v>170</v>
      </c>
      <c r="J5" s="30">
        <v>296</v>
      </c>
      <c r="K5" s="30">
        <v>211</v>
      </c>
      <c r="L5" s="30">
        <v>5</v>
      </c>
      <c r="M5" s="30">
        <v>68</v>
      </c>
      <c r="N5" s="32">
        <v>80.299132947976872</v>
      </c>
      <c r="O5" s="33">
        <v>47.358077994428967</v>
      </c>
      <c r="P5" s="29">
        <f t="shared" ref="P5:P11" si="1">SUM(Q5:U5)</f>
        <v>827</v>
      </c>
      <c r="Q5" s="30">
        <v>247</v>
      </c>
      <c r="R5" s="30">
        <v>253</v>
      </c>
      <c r="S5" s="30">
        <v>232</v>
      </c>
      <c r="T5" s="30">
        <v>17</v>
      </c>
      <c r="U5" s="30">
        <v>78</v>
      </c>
      <c r="V5" s="32">
        <v>78.655141843971634</v>
      </c>
      <c r="W5" s="33">
        <v>45.272796934865937</v>
      </c>
      <c r="X5" s="29">
        <f>SUM(Y5:AC5)</f>
        <v>837</v>
      </c>
      <c r="Y5" s="30">
        <v>221</v>
      </c>
      <c r="Z5" s="30">
        <v>287</v>
      </c>
      <c r="AA5" s="30">
        <v>228</v>
      </c>
      <c r="AB5" s="30">
        <v>20</v>
      </c>
      <c r="AC5" s="30">
        <v>81</v>
      </c>
      <c r="AD5" s="32">
        <v>78.86022927689595</v>
      </c>
      <c r="AE5" s="33">
        <v>53.556869772998802</v>
      </c>
      <c r="AF5" s="29">
        <f>SUM(AG5:AK5)</f>
        <v>840</v>
      </c>
      <c r="AG5" s="30">
        <v>201</v>
      </c>
      <c r="AH5" s="30">
        <v>291</v>
      </c>
      <c r="AI5" s="30">
        <v>235</v>
      </c>
      <c r="AJ5" s="30">
        <v>26</v>
      </c>
      <c r="AK5" s="30">
        <v>87</v>
      </c>
      <c r="AL5" s="32">
        <v>79.217043941411447</v>
      </c>
      <c r="AM5" s="33">
        <v>53.459047619047723</v>
      </c>
      <c r="AN5" s="30"/>
      <c r="AO5" s="30"/>
      <c r="AP5" s="30"/>
      <c r="AQ5" s="30"/>
      <c r="AR5" s="30"/>
      <c r="AS5" s="30"/>
      <c r="AT5" s="30"/>
      <c r="AU5" s="30"/>
      <c r="AV5" s="30"/>
      <c r="AW5" s="30">
        <v>477</v>
      </c>
      <c r="AX5" s="30">
        <v>206</v>
      </c>
      <c r="AY5" s="30">
        <v>67</v>
      </c>
      <c r="AZ5" s="30">
        <v>488</v>
      </c>
      <c r="BA5" s="30">
        <v>236</v>
      </c>
      <c r="BB5" s="30">
        <v>104</v>
      </c>
      <c r="BC5" s="30">
        <v>495</v>
      </c>
      <c r="BD5" s="30">
        <v>255</v>
      </c>
      <c r="BE5" s="30">
        <v>87</v>
      </c>
      <c r="BF5" s="27">
        <v>146</v>
      </c>
      <c r="BG5" s="27">
        <v>3</v>
      </c>
      <c r="BH5" s="27">
        <v>176</v>
      </c>
      <c r="BI5" s="27">
        <v>46</v>
      </c>
      <c r="BJ5" s="27">
        <v>189</v>
      </c>
      <c r="BK5" s="27">
        <v>33</v>
      </c>
      <c r="BL5" s="34">
        <v>9</v>
      </c>
      <c r="BM5" s="34">
        <v>719</v>
      </c>
      <c r="BN5" s="34">
        <v>1368</v>
      </c>
      <c r="BO5" s="34">
        <v>1503</v>
      </c>
      <c r="BP5" s="38">
        <v>190</v>
      </c>
      <c r="BQ5" s="38">
        <v>1012</v>
      </c>
      <c r="BR5" s="38">
        <v>3750</v>
      </c>
      <c r="BS5" s="38">
        <v>4484</v>
      </c>
      <c r="BT5" s="36">
        <f t="shared" ref="BT5:BT11" si="2">(BP5*1+BQ5*2+BR5*3+BS5*4)/SUM(BP5:BS5)</f>
        <v>3.3276812208562951</v>
      </c>
      <c r="BU5" s="38">
        <v>740</v>
      </c>
      <c r="BV5" s="38">
        <v>1603</v>
      </c>
      <c r="BW5" s="38">
        <v>4344</v>
      </c>
      <c r="BX5" s="38">
        <v>2749</v>
      </c>
      <c r="BY5" s="36">
        <f t="shared" ref="BY5:BY11" si="3">(BU5*1+BV5*2+BW5*3+BX5*4)/SUM(BU5:BX5)</f>
        <v>2.9646036456125477</v>
      </c>
      <c r="BZ5" s="38">
        <v>371</v>
      </c>
      <c r="CA5" s="38">
        <v>1466</v>
      </c>
      <c r="CB5" s="38">
        <v>5284</v>
      </c>
      <c r="CC5" s="38">
        <v>5922</v>
      </c>
      <c r="CD5" s="36">
        <f t="shared" ref="CD5:CD11" si="4">(BZ5*1+CA5*2+CB5*3+CC5*4)/SUM(BZ5:CC5)</f>
        <v>3.2847504408494976</v>
      </c>
      <c r="CE5" s="38">
        <v>961</v>
      </c>
      <c r="CF5" s="38">
        <v>2073</v>
      </c>
      <c r="CG5" s="38">
        <v>6038</v>
      </c>
      <c r="CH5" s="38">
        <v>3971</v>
      </c>
      <c r="CI5" s="36">
        <f t="shared" ref="CI5:CI11" si="5">(CE5*1+CF5*2+CG5*3+CH5*4)/SUM(CE5:CH5)</f>
        <v>2.9981599325308594</v>
      </c>
      <c r="CJ5" s="38">
        <v>396</v>
      </c>
      <c r="CK5" s="38">
        <v>1532</v>
      </c>
      <c r="CL5" s="38">
        <v>5464</v>
      </c>
      <c r="CM5" s="38">
        <v>6727</v>
      </c>
      <c r="CN5" s="36">
        <f t="shared" ref="CN5:CN11" si="6">(CJ5*1+CK5*2+CL5*3+CM5*4)/SUM(CJ5:CM5)</f>
        <v>3.3118492811105602</v>
      </c>
      <c r="CO5" s="38">
        <v>946</v>
      </c>
      <c r="CP5" s="38">
        <v>2210</v>
      </c>
      <c r="CQ5" s="38">
        <v>6444</v>
      </c>
      <c r="CR5" s="38">
        <v>4519</v>
      </c>
      <c r="CS5" s="36">
        <f t="shared" ref="CS5:CS11" si="7">(CO5*1+CP5*2+CQ5*3+CR5*4)/SUM(CO5:CR5)</f>
        <v>3.0295346695941641</v>
      </c>
      <c r="CT5" s="26"/>
      <c r="CU5" s="26"/>
      <c r="CV5" s="26"/>
      <c r="CW5" s="26"/>
      <c r="CX5" s="26"/>
      <c r="CY5" s="39"/>
      <c r="CZ5" s="40"/>
      <c r="DA5" s="26"/>
      <c r="DB5" s="26"/>
      <c r="DC5" s="26"/>
      <c r="DD5" s="26"/>
      <c r="DE5" s="39"/>
      <c r="DF5" s="26"/>
      <c r="DG5" s="26"/>
      <c r="DH5" s="26"/>
      <c r="DI5" s="26"/>
      <c r="DJ5" s="26"/>
      <c r="DK5" s="39"/>
      <c r="DL5" s="40"/>
      <c r="DM5" s="26"/>
      <c r="DN5" s="26"/>
      <c r="DO5" s="26"/>
      <c r="DP5" s="26"/>
      <c r="DQ5" s="39"/>
      <c r="DR5" s="26">
        <v>447</v>
      </c>
      <c r="DS5" s="26">
        <v>7</v>
      </c>
      <c r="DT5" s="26">
        <v>0</v>
      </c>
      <c r="DU5" s="26">
        <v>3</v>
      </c>
      <c r="DV5" s="26">
        <v>15</v>
      </c>
      <c r="DW5" s="39">
        <f t="shared" ref="DW5:DW11" si="8">(DR5*3+DS5*4+DT5*5+DU5*6)/SUM(DR5:DU5)</f>
        <v>3.0350109409190371</v>
      </c>
      <c r="DX5" s="40">
        <f t="shared" ref="DX5:DX11" si="9">SUM(DR5:DV5)</f>
        <v>472</v>
      </c>
      <c r="DY5" s="26">
        <v>2</v>
      </c>
      <c r="DZ5" s="26">
        <v>77</v>
      </c>
      <c r="EA5" s="26">
        <v>319</v>
      </c>
      <c r="EB5" s="26">
        <v>74</v>
      </c>
      <c r="EC5" s="39">
        <v>105.17161016949153</v>
      </c>
      <c r="ED5" s="44"/>
      <c r="EE5" s="42"/>
      <c r="EF5" s="42"/>
      <c r="EG5" s="42"/>
      <c r="EH5" s="43"/>
      <c r="EI5" s="42"/>
      <c r="EJ5" s="42"/>
      <c r="EK5" s="42"/>
      <c r="EL5" s="42"/>
      <c r="EM5" s="42"/>
      <c r="EN5" s="45"/>
      <c r="EO5" s="46"/>
      <c r="EP5" s="46"/>
      <c r="EQ5" s="46"/>
      <c r="ER5" s="47"/>
      <c r="ES5" s="46"/>
      <c r="ET5" s="46"/>
      <c r="EU5" s="46"/>
      <c r="EV5" s="46"/>
      <c r="EW5" s="46"/>
      <c r="EX5" s="48">
        <v>60</v>
      </c>
      <c r="EY5" s="49">
        <v>185</v>
      </c>
      <c r="EZ5" s="48">
        <v>51</v>
      </c>
      <c r="FA5" s="48">
        <v>6</v>
      </c>
      <c r="FB5" s="43">
        <f t="shared" ref="FB5:FB7" si="10">SUM(EX5:FA5)</f>
        <v>302</v>
      </c>
      <c r="FC5" s="49">
        <v>219</v>
      </c>
      <c r="FD5" s="48">
        <v>23</v>
      </c>
      <c r="FE5" s="48">
        <v>29</v>
      </c>
      <c r="FF5" s="48">
        <v>23</v>
      </c>
      <c r="FG5" s="48">
        <v>8</v>
      </c>
    </row>
    <row r="6" spans="1:163" s="50" customFormat="1" ht="10.5" customHeight="1" x14ac:dyDescent="0.2">
      <c r="A6" s="26">
        <v>1094</v>
      </c>
      <c r="B6" s="26"/>
      <c r="C6" s="27">
        <v>7</v>
      </c>
      <c r="D6" s="28" t="s">
        <v>110</v>
      </c>
      <c r="E6" s="27" t="s">
        <v>114</v>
      </c>
      <c r="F6" s="27" t="s">
        <v>112</v>
      </c>
      <c r="G6" s="27" t="s">
        <v>115</v>
      </c>
      <c r="H6" s="29">
        <f t="shared" si="0"/>
        <v>97</v>
      </c>
      <c r="I6" s="30">
        <v>8</v>
      </c>
      <c r="J6" s="30">
        <v>15</v>
      </c>
      <c r="K6" s="30">
        <v>62</v>
      </c>
      <c r="L6" s="30">
        <v>1</v>
      </c>
      <c r="M6" s="30">
        <v>11</v>
      </c>
      <c r="N6" s="32">
        <v>78.295454545454547</v>
      </c>
      <c r="O6" s="33">
        <v>38.729166666666664</v>
      </c>
      <c r="P6" s="29">
        <f t="shared" si="1"/>
        <v>96</v>
      </c>
      <c r="Q6" s="30">
        <v>12</v>
      </c>
      <c r="R6" s="30">
        <v>17</v>
      </c>
      <c r="S6" s="30">
        <v>57</v>
      </c>
      <c r="T6" s="30">
        <v>2</v>
      </c>
      <c r="U6" s="30">
        <v>8</v>
      </c>
      <c r="V6" s="32">
        <v>77.325757575757564</v>
      </c>
      <c r="W6" s="33">
        <v>40.636170212765947</v>
      </c>
      <c r="X6" s="29">
        <f>SUM(Y6:AC6)</f>
        <v>95</v>
      </c>
      <c r="Y6" s="30">
        <v>16</v>
      </c>
      <c r="Z6" s="30">
        <v>8</v>
      </c>
      <c r="AA6" s="30">
        <v>67</v>
      </c>
      <c r="AB6" s="30">
        <v>0</v>
      </c>
      <c r="AC6" s="30">
        <v>4</v>
      </c>
      <c r="AD6" s="32">
        <v>77.146520146520146</v>
      </c>
      <c r="AE6" s="33">
        <v>50.154736842105287</v>
      </c>
      <c r="AF6" s="29">
        <f>SUM(AG6:AK6)</f>
        <v>101</v>
      </c>
      <c r="AG6" s="30">
        <v>10</v>
      </c>
      <c r="AH6" s="30">
        <v>8</v>
      </c>
      <c r="AI6" s="30">
        <v>70</v>
      </c>
      <c r="AJ6" s="30">
        <v>1</v>
      </c>
      <c r="AK6" s="30">
        <v>12</v>
      </c>
      <c r="AL6" s="32">
        <v>78.455555555555549</v>
      </c>
      <c r="AM6" s="33">
        <v>46.853465346534669</v>
      </c>
      <c r="AN6" s="30"/>
      <c r="AO6" s="30"/>
      <c r="AP6" s="30"/>
      <c r="AQ6" s="30"/>
      <c r="AR6" s="30"/>
      <c r="AS6" s="30"/>
      <c r="AT6" s="30"/>
      <c r="AU6" s="30"/>
      <c r="AV6" s="30"/>
      <c r="AW6" s="30">
        <v>49</v>
      </c>
      <c r="AX6" s="30">
        <v>43</v>
      </c>
      <c r="AY6" s="30">
        <v>5</v>
      </c>
      <c r="AZ6" s="30">
        <v>58</v>
      </c>
      <c r="BA6" s="30">
        <v>34</v>
      </c>
      <c r="BB6" s="30">
        <v>4</v>
      </c>
      <c r="BC6" s="30">
        <v>69</v>
      </c>
      <c r="BD6" s="30">
        <v>19</v>
      </c>
      <c r="BE6" s="30">
        <v>7</v>
      </c>
      <c r="BF6" s="27">
        <v>6</v>
      </c>
      <c r="BG6" s="27"/>
      <c r="BH6" s="27">
        <v>8</v>
      </c>
      <c r="BI6" s="27">
        <v>4</v>
      </c>
      <c r="BJ6" s="27">
        <v>2</v>
      </c>
      <c r="BK6" s="27">
        <v>2</v>
      </c>
      <c r="BL6" s="34"/>
      <c r="BM6" s="34">
        <v>92</v>
      </c>
      <c r="BN6" s="34">
        <v>178</v>
      </c>
      <c r="BO6" s="34">
        <v>174</v>
      </c>
      <c r="BP6" s="38">
        <v>19</v>
      </c>
      <c r="BQ6" s="38">
        <v>100</v>
      </c>
      <c r="BR6" s="38">
        <v>437</v>
      </c>
      <c r="BS6" s="38">
        <v>494</v>
      </c>
      <c r="BT6" s="36">
        <f t="shared" si="2"/>
        <v>3.3390476190476193</v>
      </c>
      <c r="BU6" s="38">
        <v>55</v>
      </c>
      <c r="BV6" s="38">
        <v>145</v>
      </c>
      <c r="BW6" s="38">
        <v>537</v>
      </c>
      <c r="BX6" s="38">
        <v>313</v>
      </c>
      <c r="BY6" s="36">
        <f t="shared" si="3"/>
        <v>3.0552380952380953</v>
      </c>
      <c r="BZ6" s="38">
        <v>44</v>
      </c>
      <c r="CA6" s="38">
        <v>205</v>
      </c>
      <c r="CB6" s="38">
        <v>691</v>
      </c>
      <c r="CC6" s="38">
        <v>686</v>
      </c>
      <c r="CD6" s="36">
        <f t="shared" si="4"/>
        <v>3.2416974169741697</v>
      </c>
      <c r="CE6" s="38">
        <v>93</v>
      </c>
      <c r="CF6" s="38">
        <v>271</v>
      </c>
      <c r="CG6" s="38">
        <v>805</v>
      </c>
      <c r="CH6" s="38">
        <v>457</v>
      </c>
      <c r="CI6" s="36">
        <f t="shared" si="5"/>
        <v>3</v>
      </c>
      <c r="CJ6" s="38">
        <v>33</v>
      </c>
      <c r="CK6" s="38">
        <v>208</v>
      </c>
      <c r="CL6" s="38">
        <v>716</v>
      </c>
      <c r="CM6" s="38">
        <v>731</v>
      </c>
      <c r="CN6" s="36">
        <f t="shared" si="6"/>
        <v>3.2707345971563981</v>
      </c>
      <c r="CO6" s="38">
        <v>127</v>
      </c>
      <c r="CP6" s="38">
        <v>247</v>
      </c>
      <c r="CQ6" s="38">
        <v>825</v>
      </c>
      <c r="CR6" s="38">
        <v>489</v>
      </c>
      <c r="CS6" s="36">
        <f t="shared" si="7"/>
        <v>2.9928909952606637</v>
      </c>
      <c r="CT6" s="26"/>
      <c r="CU6" s="26"/>
      <c r="CV6" s="26"/>
      <c r="CW6" s="26"/>
      <c r="CX6" s="26"/>
      <c r="CY6" s="39"/>
      <c r="CZ6" s="40"/>
      <c r="DA6" s="26"/>
      <c r="DB6" s="26"/>
      <c r="DC6" s="26"/>
      <c r="DD6" s="26"/>
      <c r="DE6" s="39"/>
      <c r="DF6" s="26"/>
      <c r="DG6" s="26"/>
      <c r="DH6" s="26"/>
      <c r="DI6" s="26"/>
      <c r="DJ6" s="26"/>
      <c r="DK6" s="39"/>
      <c r="DL6" s="40"/>
      <c r="DM6" s="26"/>
      <c r="DN6" s="26"/>
      <c r="DO6" s="26"/>
      <c r="DP6" s="26"/>
      <c r="DQ6" s="39"/>
      <c r="DR6" s="26">
        <v>45</v>
      </c>
      <c r="DS6" s="26">
        <v>0</v>
      </c>
      <c r="DT6" s="26">
        <v>0</v>
      </c>
      <c r="DU6" s="26">
        <v>0</v>
      </c>
      <c r="DV6" s="26">
        <v>0</v>
      </c>
      <c r="DW6" s="39">
        <f t="shared" si="8"/>
        <v>3</v>
      </c>
      <c r="DX6" s="40">
        <f t="shared" si="9"/>
        <v>45</v>
      </c>
      <c r="DY6" s="26">
        <v>0</v>
      </c>
      <c r="DZ6" s="26">
        <v>4</v>
      </c>
      <c r="EA6" s="26">
        <v>36</v>
      </c>
      <c r="EB6" s="26">
        <v>5</v>
      </c>
      <c r="EC6" s="39">
        <v>105.97777777777777</v>
      </c>
      <c r="ED6" s="44"/>
      <c r="EE6" s="42"/>
      <c r="EF6" s="42"/>
      <c r="EG6" s="42"/>
      <c r="EH6" s="43"/>
      <c r="EI6" s="42"/>
      <c r="EJ6" s="42"/>
      <c r="EK6" s="42"/>
      <c r="EL6" s="42"/>
      <c r="EM6" s="42"/>
      <c r="EN6" s="45"/>
      <c r="EO6" s="46"/>
      <c r="EP6" s="46"/>
      <c r="EQ6" s="46"/>
      <c r="ER6" s="47"/>
      <c r="ES6" s="46"/>
      <c r="ET6" s="46"/>
      <c r="EU6" s="46"/>
      <c r="EV6" s="46"/>
      <c r="EW6" s="46"/>
      <c r="EX6" s="48">
        <v>4</v>
      </c>
      <c r="EY6" s="49">
        <v>7</v>
      </c>
      <c r="EZ6" s="48">
        <v>1</v>
      </c>
      <c r="FA6" s="48">
        <v>1</v>
      </c>
      <c r="FB6" s="43">
        <f t="shared" si="10"/>
        <v>13</v>
      </c>
      <c r="FC6" s="49">
        <v>10</v>
      </c>
      <c r="FD6" s="48">
        <v>0</v>
      </c>
      <c r="FE6" s="48">
        <v>1</v>
      </c>
      <c r="FF6" s="48">
        <v>2</v>
      </c>
      <c r="FG6" s="48">
        <v>0</v>
      </c>
    </row>
    <row r="7" spans="1:163" s="50" customFormat="1" ht="10.5" customHeight="1" x14ac:dyDescent="0.2">
      <c r="A7" s="26">
        <v>1094</v>
      </c>
      <c r="B7" s="26"/>
      <c r="C7" s="27">
        <v>8</v>
      </c>
      <c r="D7" s="28" t="s">
        <v>110</v>
      </c>
      <c r="E7" s="27" t="s">
        <v>116</v>
      </c>
      <c r="F7" s="27" t="s">
        <v>112</v>
      </c>
      <c r="G7" s="27" t="s">
        <v>117</v>
      </c>
      <c r="H7" s="29">
        <f t="shared" si="0"/>
        <v>87</v>
      </c>
      <c r="I7" s="30">
        <v>14</v>
      </c>
      <c r="J7" s="30">
        <v>43</v>
      </c>
      <c r="K7" s="30">
        <v>20</v>
      </c>
      <c r="L7" s="30">
        <v>1</v>
      </c>
      <c r="M7" s="30">
        <v>9</v>
      </c>
      <c r="N7" s="32">
        <v>76.548780487804876</v>
      </c>
      <c r="O7" s="33">
        <v>37.289655172413809</v>
      </c>
      <c r="P7" s="29">
        <f t="shared" si="1"/>
        <v>80</v>
      </c>
      <c r="Q7" s="30">
        <v>11</v>
      </c>
      <c r="R7" s="30">
        <v>40</v>
      </c>
      <c r="S7" s="30">
        <v>20</v>
      </c>
      <c r="T7" s="30">
        <v>4</v>
      </c>
      <c r="U7" s="30">
        <v>5</v>
      </c>
      <c r="V7" s="32">
        <v>77.458333333333329</v>
      </c>
      <c r="W7" s="33">
        <v>34.858227848101258</v>
      </c>
      <c r="X7" s="29">
        <f>SUM(Y7:AC7)</f>
        <v>80</v>
      </c>
      <c r="Y7" s="30">
        <v>20</v>
      </c>
      <c r="Z7" s="30">
        <v>30</v>
      </c>
      <c r="AA7" s="30">
        <v>21</v>
      </c>
      <c r="AB7" s="30">
        <v>3</v>
      </c>
      <c r="AC7" s="30">
        <v>6</v>
      </c>
      <c r="AD7" s="32">
        <v>78.069444444444443</v>
      </c>
      <c r="AE7" s="33">
        <v>44.692500000000003</v>
      </c>
      <c r="AF7" s="29">
        <f>SUM(AG7:AK7)</f>
        <v>83</v>
      </c>
      <c r="AG7" s="30">
        <v>15</v>
      </c>
      <c r="AH7" s="30">
        <v>30</v>
      </c>
      <c r="AI7" s="30">
        <v>22</v>
      </c>
      <c r="AJ7" s="30">
        <v>3</v>
      </c>
      <c r="AK7" s="30">
        <v>13</v>
      </c>
      <c r="AL7" s="32">
        <v>76.61643835616438</v>
      </c>
      <c r="AM7" s="33">
        <v>43.638554216867462</v>
      </c>
      <c r="AN7" s="30"/>
      <c r="AO7" s="30"/>
      <c r="AP7" s="30"/>
      <c r="AQ7" s="30"/>
      <c r="AR7" s="30"/>
      <c r="AS7" s="30"/>
      <c r="AT7" s="30"/>
      <c r="AU7" s="30"/>
      <c r="AV7" s="30"/>
      <c r="AW7" s="30">
        <v>66</v>
      </c>
      <c r="AX7" s="30">
        <v>17</v>
      </c>
      <c r="AY7" s="30">
        <v>4</v>
      </c>
      <c r="AZ7" s="30">
        <v>52</v>
      </c>
      <c r="BA7" s="30">
        <v>17</v>
      </c>
      <c r="BB7" s="30">
        <v>11</v>
      </c>
      <c r="BC7" s="30">
        <v>42</v>
      </c>
      <c r="BD7" s="30">
        <v>23</v>
      </c>
      <c r="BE7" s="30">
        <v>15</v>
      </c>
      <c r="BF7" s="27"/>
      <c r="BG7" s="27"/>
      <c r="BH7" s="27"/>
      <c r="BI7" s="27"/>
      <c r="BJ7" s="27"/>
      <c r="BK7" s="27"/>
      <c r="BL7" s="34">
        <v>0</v>
      </c>
      <c r="BM7" s="34">
        <v>78</v>
      </c>
      <c r="BN7" s="34">
        <v>139</v>
      </c>
      <c r="BO7" s="34">
        <v>123</v>
      </c>
      <c r="BP7" s="38">
        <v>11</v>
      </c>
      <c r="BQ7" s="38">
        <v>67</v>
      </c>
      <c r="BR7" s="38">
        <v>363</v>
      </c>
      <c r="BS7" s="38">
        <v>398</v>
      </c>
      <c r="BT7" s="36">
        <f t="shared" si="2"/>
        <v>3.3682955899880809</v>
      </c>
      <c r="BU7" s="38">
        <v>46</v>
      </c>
      <c r="BV7" s="38">
        <v>123</v>
      </c>
      <c r="BW7" s="38">
        <v>418</v>
      </c>
      <c r="BX7" s="38">
        <v>252</v>
      </c>
      <c r="BY7" s="36">
        <f t="shared" si="3"/>
        <v>3.0441001191895114</v>
      </c>
      <c r="BZ7" s="38">
        <v>33</v>
      </c>
      <c r="CA7" s="38">
        <v>158</v>
      </c>
      <c r="CB7" s="38">
        <v>540</v>
      </c>
      <c r="CC7" s="38">
        <v>498</v>
      </c>
      <c r="CD7" s="36">
        <f t="shared" si="4"/>
        <v>3.222945484133442</v>
      </c>
      <c r="CE7" s="38">
        <v>118</v>
      </c>
      <c r="CF7" s="38">
        <v>205</v>
      </c>
      <c r="CG7" s="38">
        <v>607</v>
      </c>
      <c r="CH7" s="38">
        <v>299</v>
      </c>
      <c r="CI7" s="36">
        <f t="shared" si="5"/>
        <v>2.8844589096826687</v>
      </c>
      <c r="CJ7" s="38">
        <v>40</v>
      </c>
      <c r="CK7" s="38">
        <v>132</v>
      </c>
      <c r="CL7" s="38">
        <v>467</v>
      </c>
      <c r="CM7" s="38">
        <v>507</v>
      </c>
      <c r="CN7" s="36">
        <f t="shared" si="6"/>
        <v>3.2574171029668411</v>
      </c>
      <c r="CO7" s="38">
        <v>104</v>
      </c>
      <c r="CP7" s="38">
        <v>160</v>
      </c>
      <c r="CQ7" s="38">
        <v>534</v>
      </c>
      <c r="CR7" s="38">
        <v>348</v>
      </c>
      <c r="CS7" s="36">
        <f t="shared" si="7"/>
        <v>2.9825479930191974</v>
      </c>
      <c r="CT7" s="26"/>
      <c r="CU7" s="26"/>
      <c r="CV7" s="26"/>
      <c r="CW7" s="26"/>
      <c r="CX7" s="26"/>
      <c r="CY7" s="39"/>
      <c r="CZ7" s="40"/>
      <c r="DA7" s="26"/>
      <c r="DB7" s="26"/>
      <c r="DC7" s="26"/>
      <c r="DD7" s="26"/>
      <c r="DE7" s="39"/>
      <c r="DF7" s="26"/>
      <c r="DG7" s="26"/>
      <c r="DH7" s="26"/>
      <c r="DI7" s="26"/>
      <c r="DJ7" s="26"/>
      <c r="DK7" s="39"/>
      <c r="DL7" s="40"/>
      <c r="DM7" s="26"/>
      <c r="DN7" s="26"/>
      <c r="DO7" s="26"/>
      <c r="DP7" s="26"/>
      <c r="DQ7" s="39"/>
      <c r="DR7" s="26">
        <v>42</v>
      </c>
      <c r="DS7" s="26">
        <v>0</v>
      </c>
      <c r="DT7" s="26">
        <v>0</v>
      </c>
      <c r="DU7" s="26">
        <v>0</v>
      </c>
      <c r="DV7" s="26">
        <v>0</v>
      </c>
      <c r="DW7" s="39">
        <f t="shared" si="8"/>
        <v>3</v>
      </c>
      <c r="DX7" s="40">
        <f t="shared" si="9"/>
        <v>42</v>
      </c>
      <c r="DY7" s="26">
        <v>0</v>
      </c>
      <c r="DZ7" s="26">
        <v>8</v>
      </c>
      <c r="EA7" s="26">
        <v>30</v>
      </c>
      <c r="EB7" s="26">
        <v>4</v>
      </c>
      <c r="EC7" s="39">
        <v>105.23809523809524</v>
      </c>
      <c r="ED7" s="44"/>
      <c r="EE7" s="42"/>
      <c r="EF7" s="42"/>
      <c r="EG7" s="42"/>
      <c r="EH7" s="43"/>
      <c r="EI7" s="42"/>
      <c r="EJ7" s="42"/>
      <c r="EK7" s="42"/>
      <c r="EL7" s="42"/>
      <c r="EM7" s="42"/>
      <c r="EN7" s="51"/>
      <c r="EO7" s="46"/>
      <c r="EP7" s="46"/>
      <c r="EQ7" s="46"/>
      <c r="ER7" s="47"/>
      <c r="ES7" s="46"/>
      <c r="ET7" s="46"/>
      <c r="EU7" s="46"/>
      <c r="EV7" s="46"/>
      <c r="EW7" s="46"/>
      <c r="EX7" s="48">
        <v>4</v>
      </c>
      <c r="EY7" s="49">
        <v>15</v>
      </c>
      <c r="EZ7" s="48">
        <v>6</v>
      </c>
      <c r="FA7" s="48">
        <v>1</v>
      </c>
      <c r="FB7" s="43">
        <f t="shared" si="10"/>
        <v>26</v>
      </c>
      <c r="FC7" s="49">
        <v>17</v>
      </c>
      <c r="FD7" s="48">
        <v>3</v>
      </c>
      <c r="FE7" s="48">
        <v>3</v>
      </c>
      <c r="FF7" s="48">
        <v>2</v>
      </c>
      <c r="FG7" s="48">
        <v>1</v>
      </c>
    </row>
    <row r="8" spans="1:163" s="50" customFormat="1" ht="10.5" customHeight="1" x14ac:dyDescent="0.2">
      <c r="A8" s="26">
        <v>346</v>
      </c>
      <c r="B8" s="26"/>
      <c r="C8" s="27">
        <v>11</v>
      </c>
      <c r="D8" s="28" t="s">
        <v>118</v>
      </c>
      <c r="E8" s="27" t="s">
        <v>111</v>
      </c>
      <c r="F8" s="27" t="s">
        <v>119</v>
      </c>
      <c r="G8" s="27" t="s">
        <v>120</v>
      </c>
      <c r="H8" s="29">
        <f t="shared" si="0"/>
        <v>143</v>
      </c>
      <c r="I8" s="30">
        <v>49</v>
      </c>
      <c r="J8" s="30">
        <v>60</v>
      </c>
      <c r="K8" s="30">
        <v>31</v>
      </c>
      <c r="L8" s="30"/>
      <c r="M8" s="30">
        <v>3</v>
      </c>
      <c r="N8" s="32">
        <v>81.574468085106389</v>
      </c>
      <c r="O8" s="33">
        <v>67.47356643356639</v>
      </c>
      <c r="P8" s="29">
        <f t="shared" si="1"/>
        <v>139</v>
      </c>
      <c r="Q8" s="30">
        <v>48</v>
      </c>
      <c r="R8" s="30">
        <v>55</v>
      </c>
      <c r="S8" s="30">
        <v>33</v>
      </c>
      <c r="T8" s="30">
        <v>1</v>
      </c>
      <c r="U8" s="30">
        <v>2</v>
      </c>
      <c r="V8" s="32">
        <v>79</v>
      </c>
      <c r="W8" s="33">
        <v>62.530437956204366</v>
      </c>
      <c r="X8" s="29">
        <f>SUM(Y8:AC8)</f>
        <v>150</v>
      </c>
      <c r="Y8" s="30">
        <v>53</v>
      </c>
      <c r="Z8" s="30">
        <v>64</v>
      </c>
      <c r="AA8" s="30">
        <v>28</v>
      </c>
      <c r="AB8" s="30">
        <v>1</v>
      </c>
      <c r="AC8" s="30">
        <v>4</v>
      </c>
      <c r="AD8" s="32">
        <v>79.795918367346943</v>
      </c>
      <c r="AE8" s="33">
        <v>57.263378378378377</v>
      </c>
      <c r="AF8" s="29">
        <f>SUM(AG8:AK8)</f>
        <v>137</v>
      </c>
      <c r="AG8" s="30">
        <v>54</v>
      </c>
      <c r="AH8" s="30">
        <v>51</v>
      </c>
      <c r="AI8" s="30">
        <v>26</v>
      </c>
      <c r="AJ8" s="30">
        <v>1</v>
      </c>
      <c r="AK8" s="30">
        <v>5</v>
      </c>
      <c r="AL8" s="32">
        <v>78.350746268656721</v>
      </c>
      <c r="AM8" s="33">
        <v>57.866058394160589</v>
      </c>
      <c r="AN8" s="30">
        <v>63</v>
      </c>
      <c r="AO8" s="30">
        <v>63</v>
      </c>
      <c r="AP8" s="30">
        <v>26</v>
      </c>
      <c r="AQ8" s="30">
        <v>78</v>
      </c>
      <c r="AR8" s="30">
        <v>69</v>
      </c>
      <c r="AS8" s="30">
        <v>16</v>
      </c>
      <c r="AT8" s="30">
        <v>88</v>
      </c>
      <c r="AU8" s="30">
        <v>67</v>
      </c>
      <c r="AV8" s="30">
        <v>13</v>
      </c>
      <c r="AW8" s="30">
        <v>59</v>
      </c>
      <c r="AX8" s="30">
        <v>64</v>
      </c>
      <c r="AY8" s="30">
        <v>20</v>
      </c>
      <c r="AZ8" s="30">
        <v>37</v>
      </c>
      <c r="BA8" s="30">
        <v>75</v>
      </c>
      <c r="BB8" s="30">
        <v>27</v>
      </c>
      <c r="BC8" s="30">
        <v>30</v>
      </c>
      <c r="BD8" s="30">
        <v>97</v>
      </c>
      <c r="BE8" s="30">
        <v>23</v>
      </c>
      <c r="BF8" s="27">
        <v>5</v>
      </c>
      <c r="BG8" s="27">
        <v>2</v>
      </c>
      <c r="BH8" s="27">
        <v>5</v>
      </c>
      <c r="BI8" s="27"/>
      <c r="BJ8" s="27">
        <v>5</v>
      </c>
      <c r="BK8" s="27">
        <v>1</v>
      </c>
      <c r="BL8" s="34">
        <v>303</v>
      </c>
      <c r="BM8" s="34">
        <v>275</v>
      </c>
      <c r="BN8" s="34">
        <v>209</v>
      </c>
      <c r="BO8" s="34">
        <v>205</v>
      </c>
      <c r="BP8" s="38">
        <v>49</v>
      </c>
      <c r="BQ8" s="38">
        <v>305</v>
      </c>
      <c r="BR8" s="38">
        <v>1212</v>
      </c>
      <c r="BS8" s="38">
        <v>877</v>
      </c>
      <c r="BT8" s="36">
        <f t="shared" si="2"/>
        <v>3.1940237413016783</v>
      </c>
      <c r="BU8" s="38">
        <v>69</v>
      </c>
      <c r="BV8" s="38">
        <v>294</v>
      </c>
      <c r="BW8" s="38">
        <v>1426</v>
      </c>
      <c r="BX8" s="38">
        <v>654</v>
      </c>
      <c r="BY8" s="36">
        <f t="shared" si="3"/>
        <v>3.0908718788374947</v>
      </c>
      <c r="BZ8" s="38">
        <v>46</v>
      </c>
      <c r="CA8" s="38">
        <v>314</v>
      </c>
      <c r="CB8" s="38">
        <v>922</v>
      </c>
      <c r="CC8" s="38">
        <v>750</v>
      </c>
      <c r="CD8" s="36">
        <f t="shared" si="4"/>
        <v>3.1692913385826773</v>
      </c>
      <c r="CE8" s="38">
        <v>104</v>
      </c>
      <c r="CF8" s="38">
        <v>240</v>
      </c>
      <c r="CG8" s="38">
        <v>1047</v>
      </c>
      <c r="CH8" s="38">
        <v>641</v>
      </c>
      <c r="CI8" s="36">
        <f t="shared" si="5"/>
        <v>3.0949803149606301</v>
      </c>
      <c r="CJ8" s="38">
        <v>39</v>
      </c>
      <c r="CK8" s="38">
        <v>248</v>
      </c>
      <c r="CL8" s="38">
        <v>814</v>
      </c>
      <c r="CM8" s="38">
        <v>650</v>
      </c>
      <c r="CN8" s="36">
        <f t="shared" si="6"/>
        <v>3.1850371216447746</v>
      </c>
      <c r="CO8" s="38">
        <v>85</v>
      </c>
      <c r="CP8" s="38">
        <v>210</v>
      </c>
      <c r="CQ8" s="38">
        <v>930</v>
      </c>
      <c r="CR8" s="38">
        <v>526</v>
      </c>
      <c r="CS8" s="36">
        <f t="shared" si="7"/>
        <v>3.0833809251856081</v>
      </c>
      <c r="CT8" s="26">
        <v>63</v>
      </c>
      <c r="CU8" s="26">
        <v>21</v>
      </c>
      <c r="CV8" s="26">
        <v>8</v>
      </c>
      <c r="CW8" s="26">
        <v>6</v>
      </c>
      <c r="CX8" s="26">
        <v>1</v>
      </c>
      <c r="CY8" s="39">
        <f>(CT8*3+CU8*4+CV8*5+CW8*6)/SUM(CT8:CW8)</f>
        <v>3.5612244897959182</v>
      </c>
      <c r="CZ8" s="40">
        <f>SUM(CT8:CX8)</f>
        <v>99</v>
      </c>
      <c r="DA8" s="26">
        <v>11</v>
      </c>
      <c r="DB8" s="26">
        <v>53</v>
      </c>
      <c r="DC8" s="26">
        <v>28</v>
      </c>
      <c r="DD8" s="26">
        <v>7</v>
      </c>
      <c r="DE8" s="39">
        <v>98.090909090909093</v>
      </c>
      <c r="DF8" s="26">
        <v>62</v>
      </c>
      <c r="DG8" s="26">
        <v>46</v>
      </c>
      <c r="DH8" s="26">
        <v>12</v>
      </c>
      <c r="DI8" s="26">
        <v>14</v>
      </c>
      <c r="DJ8" s="26">
        <v>2</v>
      </c>
      <c r="DK8" s="39">
        <f>(DF8*3+DG8*4+DH8*5+DI8*6)/SUM(DF8:DI8)</f>
        <v>3.8358208955223883</v>
      </c>
      <c r="DL8" s="40">
        <f t="shared" ref="DL8:DL16" si="11">SUM(DF8:DJ8)</f>
        <v>136</v>
      </c>
      <c r="DM8" s="26">
        <v>28</v>
      </c>
      <c r="DN8" s="26">
        <v>76</v>
      </c>
      <c r="DO8" s="26">
        <v>26</v>
      </c>
      <c r="DP8" s="26">
        <v>6</v>
      </c>
      <c r="DQ8" s="39">
        <v>96.029411764705884</v>
      </c>
      <c r="DR8" s="26">
        <v>59</v>
      </c>
      <c r="DS8" s="26">
        <v>55</v>
      </c>
      <c r="DT8" s="26">
        <v>13</v>
      </c>
      <c r="DU8" s="26">
        <v>11</v>
      </c>
      <c r="DV8" s="26">
        <v>1</v>
      </c>
      <c r="DW8" s="39">
        <f t="shared" si="8"/>
        <v>3.8260869565217392</v>
      </c>
      <c r="DX8" s="40">
        <f t="shared" si="9"/>
        <v>139</v>
      </c>
      <c r="DY8" s="26">
        <v>33</v>
      </c>
      <c r="DZ8" s="26">
        <v>68</v>
      </c>
      <c r="EA8" s="26">
        <v>33</v>
      </c>
      <c r="EB8" s="26">
        <v>5</v>
      </c>
      <c r="EC8" s="39">
        <v>95.877697841726615</v>
      </c>
      <c r="ED8" s="44">
        <v>19</v>
      </c>
      <c r="EE8" s="42">
        <v>75</v>
      </c>
      <c r="EF8" s="42">
        <v>9</v>
      </c>
      <c r="EG8" s="42">
        <v>1</v>
      </c>
      <c r="EH8" s="43">
        <f>SUM(ED8:EG8)</f>
        <v>104</v>
      </c>
      <c r="EI8" s="42">
        <v>67</v>
      </c>
      <c r="EJ8" s="42">
        <v>14</v>
      </c>
      <c r="EK8" s="42">
        <v>6</v>
      </c>
      <c r="EL8" s="42">
        <v>15</v>
      </c>
      <c r="EM8" s="52">
        <v>2</v>
      </c>
      <c r="EN8" s="48">
        <v>26</v>
      </c>
      <c r="EO8" s="49">
        <v>87</v>
      </c>
      <c r="EP8" s="48">
        <v>14</v>
      </c>
      <c r="EQ8" s="48">
        <v>3</v>
      </c>
      <c r="ER8" s="43">
        <f>SUM(EN8:EQ8)</f>
        <v>130</v>
      </c>
      <c r="ES8" s="49">
        <v>82</v>
      </c>
      <c r="ET8" s="48">
        <v>23</v>
      </c>
      <c r="EU8" s="48">
        <v>6</v>
      </c>
      <c r="EV8" s="48">
        <v>17</v>
      </c>
      <c r="EW8" s="48">
        <v>2</v>
      </c>
      <c r="EX8" s="48">
        <v>27</v>
      </c>
      <c r="EY8" s="49">
        <v>97</v>
      </c>
      <c r="EZ8" s="48">
        <v>29</v>
      </c>
      <c r="FA8" s="48">
        <v>2</v>
      </c>
      <c r="FB8" s="43">
        <f>SUM(EX8:FA8)</f>
        <v>155</v>
      </c>
      <c r="FC8" s="49">
        <v>93</v>
      </c>
      <c r="FD8" s="48">
        <v>22</v>
      </c>
      <c r="FE8" s="48">
        <v>8</v>
      </c>
      <c r="FF8" s="48">
        <v>25</v>
      </c>
      <c r="FG8" s="48">
        <v>7</v>
      </c>
    </row>
    <row r="9" spans="1:163" s="50" customFormat="1" ht="10.5" customHeight="1" x14ac:dyDescent="0.2">
      <c r="A9" s="26">
        <v>342</v>
      </c>
      <c r="B9" s="26"/>
      <c r="C9" s="27">
        <v>12</v>
      </c>
      <c r="D9" s="28" t="s">
        <v>121</v>
      </c>
      <c r="E9" s="27" t="s">
        <v>111</v>
      </c>
      <c r="F9" s="27" t="s">
        <v>119</v>
      </c>
      <c r="G9" s="27" t="s">
        <v>122</v>
      </c>
      <c r="H9" s="29">
        <f t="shared" si="0"/>
        <v>230</v>
      </c>
      <c r="I9" s="30">
        <v>60</v>
      </c>
      <c r="J9" s="30">
        <v>77</v>
      </c>
      <c r="K9" s="30">
        <v>66</v>
      </c>
      <c r="L9" s="30">
        <v>4</v>
      </c>
      <c r="M9" s="30">
        <v>23</v>
      </c>
      <c r="N9" s="32">
        <v>81.577464788732399</v>
      </c>
      <c r="O9" s="33">
        <v>62.367161572052375</v>
      </c>
      <c r="P9" s="29">
        <f t="shared" si="1"/>
        <v>249</v>
      </c>
      <c r="Q9" s="30">
        <v>78</v>
      </c>
      <c r="R9" s="30">
        <v>71</v>
      </c>
      <c r="S9" s="30">
        <v>80</v>
      </c>
      <c r="T9" s="30">
        <v>1</v>
      </c>
      <c r="U9" s="30">
        <v>19</v>
      </c>
      <c r="V9" s="32">
        <v>81.43514644351464</v>
      </c>
      <c r="W9" s="33">
        <v>63.840474137931018</v>
      </c>
      <c r="X9" s="29">
        <f>SUM(Y9:AC9)</f>
        <v>247</v>
      </c>
      <c r="Y9" s="30">
        <v>72</v>
      </c>
      <c r="Z9" s="30">
        <v>79</v>
      </c>
      <c r="AA9" s="30">
        <v>84</v>
      </c>
      <c r="AB9" s="30">
        <v>0</v>
      </c>
      <c r="AC9" s="30">
        <v>12</v>
      </c>
      <c r="AD9" s="32">
        <v>81.727659574468092</v>
      </c>
      <c r="AE9" s="33">
        <v>59.159747899159676</v>
      </c>
      <c r="AF9" s="29">
        <f>SUM(AG9:AK9)</f>
        <v>213</v>
      </c>
      <c r="AG9" s="30">
        <v>64</v>
      </c>
      <c r="AH9" s="30">
        <v>81</v>
      </c>
      <c r="AI9" s="30">
        <v>51</v>
      </c>
      <c r="AJ9" s="30">
        <v>3</v>
      </c>
      <c r="AK9" s="30">
        <v>14</v>
      </c>
      <c r="AL9" s="32">
        <v>81.786991869918708</v>
      </c>
      <c r="AM9" s="33">
        <v>61.758995215310989</v>
      </c>
      <c r="AN9" s="30">
        <v>74</v>
      </c>
      <c r="AO9" s="30">
        <v>146</v>
      </c>
      <c r="AP9" s="30">
        <v>37</v>
      </c>
      <c r="AQ9" s="30">
        <v>93</v>
      </c>
      <c r="AR9" s="30">
        <v>161</v>
      </c>
      <c r="AS9" s="30">
        <v>34</v>
      </c>
      <c r="AT9" s="30">
        <v>59</v>
      </c>
      <c r="AU9" s="30">
        <v>159</v>
      </c>
      <c r="AV9" s="30">
        <v>34</v>
      </c>
      <c r="AW9" s="30">
        <v>77</v>
      </c>
      <c r="AX9" s="30">
        <v>113</v>
      </c>
      <c r="AY9" s="30">
        <v>40</v>
      </c>
      <c r="AZ9" s="30">
        <v>78</v>
      </c>
      <c r="BA9" s="30">
        <v>134</v>
      </c>
      <c r="BB9" s="30">
        <v>37</v>
      </c>
      <c r="BC9" s="30">
        <v>61</v>
      </c>
      <c r="BD9" s="30">
        <v>146</v>
      </c>
      <c r="BE9" s="30">
        <v>40</v>
      </c>
      <c r="BF9" s="27">
        <v>11</v>
      </c>
      <c r="BG9" s="27"/>
      <c r="BH9" s="27">
        <v>7</v>
      </c>
      <c r="BI9" s="27"/>
      <c r="BJ9" s="27">
        <v>7</v>
      </c>
      <c r="BK9" s="27"/>
      <c r="BL9" s="34">
        <v>428</v>
      </c>
      <c r="BM9" s="34">
        <v>370</v>
      </c>
      <c r="BN9" s="34">
        <v>325</v>
      </c>
      <c r="BO9" s="34">
        <v>318</v>
      </c>
      <c r="BP9" s="38">
        <v>75</v>
      </c>
      <c r="BQ9" s="38">
        <v>387</v>
      </c>
      <c r="BR9" s="38">
        <v>1374</v>
      </c>
      <c r="BS9" s="38">
        <v>1111</v>
      </c>
      <c r="BT9" s="36">
        <f t="shared" si="2"/>
        <v>3.1947743467933494</v>
      </c>
      <c r="BU9" s="38">
        <v>138</v>
      </c>
      <c r="BV9" s="38">
        <v>384</v>
      </c>
      <c r="BW9" s="38">
        <v>1501</v>
      </c>
      <c r="BX9" s="38">
        <v>924</v>
      </c>
      <c r="BY9" s="36">
        <f t="shared" si="3"/>
        <v>3.0895826263997286</v>
      </c>
      <c r="BZ9" s="38">
        <v>84</v>
      </c>
      <c r="CA9" s="38">
        <v>356</v>
      </c>
      <c r="CB9" s="38">
        <v>1364</v>
      </c>
      <c r="CC9" s="38">
        <v>1097</v>
      </c>
      <c r="CD9" s="36">
        <f t="shared" si="4"/>
        <v>3.1975180972078592</v>
      </c>
      <c r="CE9" s="38">
        <v>173</v>
      </c>
      <c r="CF9" s="38">
        <v>398</v>
      </c>
      <c r="CG9" s="38">
        <v>1538</v>
      </c>
      <c r="CH9" s="38">
        <v>792</v>
      </c>
      <c r="CI9" s="36">
        <f t="shared" si="5"/>
        <v>3.016546018614271</v>
      </c>
      <c r="CJ9" s="38">
        <v>57</v>
      </c>
      <c r="CK9" s="38">
        <v>320</v>
      </c>
      <c r="CL9" s="38">
        <v>1160</v>
      </c>
      <c r="CM9" s="38">
        <v>1021</v>
      </c>
      <c r="CN9" s="36">
        <f t="shared" si="6"/>
        <v>3.2294761532447223</v>
      </c>
      <c r="CO9" s="38">
        <v>123</v>
      </c>
      <c r="CP9" s="38">
        <v>365</v>
      </c>
      <c r="CQ9" s="38">
        <v>1329</v>
      </c>
      <c r="CR9" s="38">
        <v>741</v>
      </c>
      <c r="CS9" s="36">
        <f t="shared" si="7"/>
        <v>3.0508209538702111</v>
      </c>
      <c r="CT9" s="26">
        <v>68</v>
      </c>
      <c r="CU9" s="26">
        <v>36</v>
      </c>
      <c r="CV9" s="26">
        <v>20</v>
      </c>
      <c r="CW9" s="26">
        <v>20</v>
      </c>
      <c r="CX9" s="26">
        <v>6</v>
      </c>
      <c r="CY9" s="39">
        <f>(CT9*3+CU9*4+CV9*5+CW9*6)/SUM(CT9:CW9)</f>
        <v>3.9444444444444446</v>
      </c>
      <c r="CZ9" s="40">
        <f>SUM(CT9:CX9)</f>
        <v>150</v>
      </c>
      <c r="DA9" s="26">
        <v>45</v>
      </c>
      <c r="DB9" s="26">
        <v>77</v>
      </c>
      <c r="DC9" s="26">
        <v>21</v>
      </c>
      <c r="DD9" s="26">
        <v>7</v>
      </c>
      <c r="DE9" s="39">
        <v>94.173333333333332</v>
      </c>
      <c r="DF9" s="26">
        <v>46</v>
      </c>
      <c r="DG9" s="26">
        <v>45</v>
      </c>
      <c r="DH9" s="26">
        <v>28</v>
      </c>
      <c r="DI9" s="26">
        <v>21</v>
      </c>
      <c r="DJ9" s="26">
        <v>4</v>
      </c>
      <c r="DK9" s="39">
        <f>(DF9*3+DG9*4+DH9*5+DI9*6)/SUM(DF9:DI9)</f>
        <v>4.1714285714285717</v>
      </c>
      <c r="DL9" s="40">
        <f t="shared" si="11"/>
        <v>144</v>
      </c>
      <c r="DM9" s="26">
        <v>45</v>
      </c>
      <c r="DN9" s="26">
        <v>77</v>
      </c>
      <c r="DO9" s="26">
        <v>16</v>
      </c>
      <c r="DP9" s="26">
        <v>6</v>
      </c>
      <c r="DQ9" s="39">
        <v>93.930555555555557</v>
      </c>
      <c r="DR9" s="26">
        <v>62</v>
      </c>
      <c r="DS9" s="26">
        <v>43</v>
      </c>
      <c r="DT9" s="26">
        <v>28</v>
      </c>
      <c r="DU9" s="26">
        <v>27</v>
      </c>
      <c r="DV9" s="26">
        <v>9</v>
      </c>
      <c r="DW9" s="39">
        <f t="shared" si="8"/>
        <v>4.125</v>
      </c>
      <c r="DX9" s="40">
        <f t="shared" si="9"/>
        <v>169</v>
      </c>
      <c r="DY9" s="26">
        <v>52</v>
      </c>
      <c r="DZ9" s="26">
        <v>91</v>
      </c>
      <c r="EA9" s="26">
        <v>23</v>
      </c>
      <c r="EB9" s="26">
        <v>3</v>
      </c>
      <c r="EC9" s="39">
        <v>93.704142011834321</v>
      </c>
      <c r="ED9" s="44">
        <v>40</v>
      </c>
      <c r="EE9" s="42">
        <v>80</v>
      </c>
      <c r="EF9" s="42">
        <v>19</v>
      </c>
      <c r="EG9" s="42">
        <v>6</v>
      </c>
      <c r="EH9" s="43">
        <f t="shared" ref="EH9:EH54" si="12">SUM(ED9:EG9)</f>
        <v>145</v>
      </c>
      <c r="EI9" s="42">
        <v>90</v>
      </c>
      <c r="EJ9" s="42">
        <v>30</v>
      </c>
      <c r="EK9" s="42">
        <v>8</v>
      </c>
      <c r="EL9" s="42">
        <v>12</v>
      </c>
      <c r="EM9" s="52">
        <v>5</v>
      </c>
      <c r="EN9" s="48">
        <v>27</v>
      </c>
      <c r="EO9" s="49">
        <v>82</v>
      </c>
      <c r="EP9" s="48">
        <v>28</v>
      </c>
      <c r="EQ9" s="48">
        <v>5</v>
      </c>
      <c r="ER9" s="43">
        <f t="shared" ref="ER9:ER54" si="13">SUM(EN9:EQ9)</f>
        <v>142</v>
      </c>
      <c r="ES9" s="49">
        <v>83</v>
      </c>
      <c r="ET9" s="48">
        <v>34</v>
      </c>
      <c r="EU9" s="48">
        <v>13</v>
      </c>
      <c r="EV9" s="48">
        <v>12</v>
      </c>
      <c r="EW9" s="48">
        <v>0</v>
      </c>
      <c r="EX9" s="48">
        <v>29</v>
      </c>
      <c r="EY9" s="49">
        <v>90</v>
      </c>
      <c r="EZ9" s="48">
        <v>38</v>
      </c>
      <c r="FA9" s="48">
        <v>8</v>
      </c>
      <c r="FB9" s="43">
        <f t="shared" ref="FB9:FB54" si="14">SUM(EX9:FA9)</f>
        <v>165</v>
      </c>
      <c r="FC9" s="49">
        <v>85</v>
      </c>
      <c r="FD9" s="48">
        <v>39</v>
      </c>
      <c r="FE9" s="48">
        <v>15</v>
      </c>
      <c r="FF9" s="48">
        <v>18</v>
      </c>
      <c r="FG9" s="48">
        <v>8</v>
      </c>
    </row>
    <row r="10" spans="1:163" s="50" customFormat="1" ht="10.5" customHeight="1" x14ac:dyDescent="0.2">
      <c r="A10" s="26">
        <v>344</v>
      </c>
      <c r="B10" s="26"/>
      <c r="C10" s="27">
        <v>14</v>
      </c>
      <c r="D10" s="28" t="s">
        <v>123</v>
      </c>
      <c r="E10" s="27" t="s">
        <v>124</v>
      </c>
      <c r="F10" s="27" t="s">
        <v>119</v>
      </c>
      <c r="G10" s="27" t="s">
        <v>125</v>
      </c>
      <c r="H10" s="29">
        <f t="shared" si="0"/>
        <v>23</v>
      </c>
      <c r="I10" s="30">
        <v>16</v>
      </c>
      <c r="J10" s="30">
        <v>5</v>
      </c>
      <c r="K10" s="30">
        <v>1</v>
      </c>
      <c r="L10" s="30"/>
      <c r="M10" s="30">
        <v>1</v>
      </c>
      <c r="N10" s="32">
        <v>77.318181818181813</v>
      </c>
      <c r="O10" s="33">
        <v>57.664782608695653</v>
      </c>
      <c r="P10" s="29">
        <f t="shared" si="1"/>
        <v>0</v>
      </c>
      <c r="Q10" s="30"/>
      <c r="R10" s="30"/>
      <c r="S10" s="30"/>
      <c r="T10" s="30"/>
      <c r="U10" s="30"/>
      <c r="V10" s="32"/>
      <c r="W10" s="33"/>
      <c r="X10" s="29"/>
      <c r="Y10" s="30"/>
      <c r="Z10" s="30"/>
      <c r="AA10" s="30"/>
      <c r="AB10" s="30"/>
      <c r="AC10" s="30"/>
      <c r="AD10" s="32"/>
      <c r="AE10" s="33"/>
      <c r="AF10" s="29"/>
      <c r="AG10" s="30"/>
      <c r="AH10" s="30"/>
      <c r="AI10" s="30"/>
      <c r="AJ10" s="30"/>
      <c r="AK10" s="30"/>
      <c r="AL10" s="32"/>
      <c r="AM10" s="33"/>
      <c r="AN10" s="30">
        <v>17</v>
      </c>
      <c r="AO10" s="30">
        <v>21</v>
      </c>
      <c r="AP10" s="30">
        <v>7</v>
      </c>
      <c r="AQ10" s="30">
        <v>19</v>
      </c>
      <c r="AR10" s="30">
        <v>20</v>
      </c>
      <c r="AS10" s="30">
        <v>13</v>
      </c>
      <c r="AT10" s="30">
        <v>11</v>
      </c>
      <c r="AU10" s="30">
        <v>21</v>
      </c>
      <c r="AV10" s="30">
        <v>16</v>
      </c>
      <c r="AW10" s="30">
        <v>8</v>
      </c>
      <c r="AX10" s="30">
        <v>12</v>
      </c>
      <c r="AY10" s="30">
        <v>3</v>
      </c>
      <c r="AZ10" s="30"/>
      <c r="BA10" s="30"/>
      <c r="BB10" s="30"/>
      <c r="BC10" s="30"/>
      <c r="BD10" s="30"/>
      <c r="BE10" s="30"/>
      <c r="BF10" s="27"/>
      <c r="BG10" s="27"/>
      <c r="BH10" s="27"/>
      <c r="BI10" s="27">
        <v>2</v>
      </c>
      <c r="BJ10" s="27"/>
      <c r="BK10" s="27">
        <v>1</v>
      </c>
      <c r="BL10" s="34">
        <v>59</v>
      </c>
      <c r="BM10" s="34">
        <v>46</v>
      </c>
      <c r="BN10" s="34">
        <v>14</v>
      </c>
      <c r="BO10" s="34">
        <v>0</v>
      </c>
      <c r="BP10" s="38">
        <v>4</v>
      </c>
      <c r="BQ10" s="38">
        <v>35</v>
      </c>
      <c r="BR10" s="38">
        <v>125</v>
      </c>
      <c r="BS10" s="38">
        <v>126</v>
      </c>
      <c r="BT10" s="36">
        <f t="shared" si="2"/>
        <v>3.2862068965517239</v>
      </c>
      <c r="BU10" s="38">
        <v>11</v>
      </c>
      <c r="BV10" s="38">
        <v>36</v>
      </c>
      <c r="BW10" s="38">
        <v>129</v>
      </c>
      <c r="BX10" s="38">
        <v>114</v>
      </c>
      <c r="BY10" s="36">
        <f t="shared" si="3"/>
        <v>3.193103448275862</v>
      </c>
      <c r="BZ10" s="38">
        <v>0</v>
      </c>
      <c r="CA10" s="38">
        <v>12</v>
      </c>
      <c r="CB10" s="38">
        <v>48</v>
      </c>
      <c r="CC10" s="38">
        <v>45</v>
      </c>
      <c r="CD10" s="36">
        <f t="shared" si="4"/>
        <v>3.3142857142857145</v>
      </c>
      <c r="CE10" s="38">
        <v>1</v>
      </c>
      <c r="CF10" s="38">
        <v>7</v>
      </c>
      <c r="CG10" s="38">
        <v>58</v>
      </c>
      <c r="CH10" s="38">
        <v>39</v>
      </c>
      <c r="CI10" s="36">
        <f t="shared" si="5"/>
        <v>3.2857142857142856</v>
      </c>
      <c r="CJ10" s="38">
        <v>0</v>
      </c>
      <c r="CK10" s="38">
        <v>1</v>
      </c>
      <c r="CL10" s="38">
        <v>0</v>
      </c>
      <c r="CM10" s="38">
        <v>5</v>
      </c>
      <c r="CN10" s="36">
        <f t="shared" si="6"/>
        <v>3.6666666666666665</v>
      </c>
      <c r="CO10" s="38"/>
      <c r="CP10" s="38">
        <v>1</v>
      </c>
      <c r="CQ10" s="38">
        <v>2</v>
      </c>
      <c r="CR10" s="38">
        <v>3</v>
      </c>
      <c r="CS10" s="36">
        <f t="shared" si="7"/>
        <v>3.3333333333333335</v>
      </c>
      <c r="CT10" s="26">
        <v>18</v>
      </c>
      <c r="CU10" s="26">
        <v>9</v>
      </c>
      <c r="CV10" s="26">
        <v>7</v>
      </c>
      <c r="CW10" s="26">
        <v>1</v>
      </c>
      <c r="CX10" s="26">
        <v>2</v>
      </c>
      <c r="CY10" s="39">
        <f>(CT10*3+CU10*4+CV10*5+CW10*6)/SUM(CT10:CW10)</f>
        <v>3.7428571428571429</v>
      </c>
      <c r="CZ10" s="40">
        <f>SUM(CT10:CX10)</f>
        <v>37</v>
      </c>
      <c r="DA10" s="26">
        <v>14</v>
      </c>
      <c r="DB10" s="26">
        <v>14</v>
      </c>
      <c r="DC10" s="26">
        <v>8</v>
      </c>
      <c r="DD10" s="26">
        <v>1</v>
      </c>
      <c r="DE10" s="39">
        <v>94.78378378378379</v>
      </c>
      <c r="DF10" s="26">
        <v>11</v>
      </c>
      <c r="DG10" s="26">
        <v>6</v>
      </c>
      <c r="DH10" s="26">
        <v>3</v>
      </c>
      <c r="DI10" s="26">
        <v>2</v>
      </c>
      <c r="DJ10" s="26">
        <v>1</v>
      </c>
      <c r="DK10" s="39">
        <f>(DF10*3+DG10*4+DH10*5+DI10*6)/SUM(DF10:DI10)</f>
        <v>3.8181818181818183</v>
      </c>
      <c r="DL10" s="40">
        <f t="shared" si="11"/>
        <v>23</v>
      </c>
      <c r="DM10" s="26">
        <v>10</v>
      </c>
      <c r="DN10" s="26">
        <v>10</v>
      </c>
      <c r="DO10" s="26">
        <v>2</v>
      </c>
      <c r="DP10" s="26">
        <v>1</v>
      </c>
      <c r="DQ10" s="39">
        <v>91.782608695652172</v>
      </c>
      <c r="DR10" s="26">
        <v>7</v>
      </c>
      <c r="DS10" s="26">
        <v>8</v>
      </c>
      <c r="DT10" s="26">
        <v>4</v>
      </c>
      <c r="DU10" s="26">
        <v>4</v>
      </c>
      <c r="DV10" s="26">
        <v>1</v>
      </c>
      <c r="DW10" s="39">
        <f t="shared" si="8"/>
        <v>4.2173913043478262</v>
      </c>
      <c r="DX10" s="40">
        <f t="shared" si="9"/>
        <v>24</v>
      </c>
      <c r="DY10" s="26">
        <v>13</v>
      </c>
      <c r="DZ10" s="26">
        <v>6</v>
      </c>
      <c r="EA10" s="26">
        <v>4</v>
      </c>
      <c r="EB10" s="26">
        <v>1</v>
      </c>
      <c r="EC10" s="39">
        <v>92.291666666666671</v>
      </c>
      <c r="ED10" s="44">
        <v>7</v>
      </c>
      <c r="EE10" s="42">
        <v>26</v>
      </c>
      <c r="EF10" s="42">
        <v>2</v>
      </c>
      <c r="EG10" s="42">
        <v>0</v>
      </c>
      <c r="EH10" s="43">
        <f t="shared" si="12"/>
        <v>35</v>
      </c>
      <c r="EI10" s="42">
        <v>20</v>
      </c>
      <c r="EJ10" s="42">
        <v>10</v>
      </c>
      <c r="EK10" s="42">
        <v>3</v>
      </c>
      <c r="EL10" s="42">
        <v>2</v>
      </c>
      <c r="EM10" s="52">
        <v>0</v>
      </c>
      <c r="EN10" s="48">
        <v>7</v>
      </c>
      <c r="EO10" s="49">
        <v>18</v>
      </c>
      <c r="EP10" s="48">
        <v>5</v>
      </c>
      <c r="EQ10" s="48">
        <v>1</v>
      </c>
      <c r="ER10" s="43">
        <f t="shared" si="13"/>
        <v>31</v>
      </c>
      <c r="ES10" s="49">
        <v>17</v>
      </c>
      <c r="ET10" s="48">
        <v>7</v>
      </c>
      <c r="EU10" s="48">
        <v>4</v>
      </c>
      <c r="EV10" s="48">
        <v>3</v>
      </c>
      <c r="EW10" s="48">
        <v>0</v>
      </c>
      <c r="EX10" s="48">
        <v>9</v>
      </c>
      <c r="EY10" s="49">
        <v>11</v>
      </c>
      <c r="EZ10" s="48">
        <v>1</v>
      </c>
      <c r="FA10" s="48">
        <v>0</v>
      </c>
      <c r="FB10" s="43">
        <f t="shared" si="14"/>
        <v>21</v>
      </c>
      <c r="FC10" s="49">
        <v>14</v>
      </c>
      <c r="FD10" s="48">
        <v>6</v>
      </c>
      <c r="FE10" s="48">
        <v>0</v>
      </c>
      <c r="FF10" s="48">
        <v>1</v>
      </c>
      <c r="FG10" s="48">
        <v>0</v>
      </c>
    </row>
    <row r="11" spans="1:163" s="50" customFormat="1" ht="10.5" customHeight="1" x14ac:dyDescent="0.2">
      <c r="A11" s="26">
        <v>343</v>
      </c>
      <c r="B11" s="26"/>
      <c r="C11" s="27">
        <v>15</v>
      </c>
      <c r="D11" s="28" t="s">
        <v>123</v>
      </c>
      <c r="E11" s="27" t="s">
        <v>126</v>
      </c>
      <c r="F11" s="27" t="s">
        <v>119</v>
      </c>
      <c r="G11" s="27" t="s">
        <v>127</v>
      </c>
      <c r="H11" s="29">
        <f t="shared" si="0"/>
        <v>41</v>
      </c>
      <c r="I11" s="30">
        <v>18</v>
      </c>
      <c r="J11" s="30">
        <v>21</v>
      </c>
      <c r="K11" s="30"/>
      <c r="L11" s="30"/>
      <c r="M11" s="30">
        <v>2</v>
      </c>
      <c r="N11" s="32">
        <v>80.512820512820511</v>
      </c>
      <c r="O11" s="33">
        <v>62.00292682926829</v>
      </c>
      <c r="P11" s="29">
        <f t="shared" si="1"/>
        <v>44</v>
      </c>
      <c r="Q11" s="30">
        <v>16</v>
      </c>
      <c r="R11" s="30">
        <v>24</v>
      </c>
      <c r="S11" s="30">
        <v>2</v>
      </c>
      <c r="T11" s="30"/>
      <c r="U11" s="30">
        <v>2</v>
      </c>
      <c r="V11" s="32">
        <v>75.744186046511629</v>
      </c>
      <c r="W11" s="33">
        <v>56.013409090909065</v>
      </c>
      <c r="X11" s="29">
        <f>SUM(Y11:AC11)</f>
        <v>37</v>
      </c>
      <c r="Y11" s="30">
        <v>17</v>
      </c>
      <c r="Z11" s="30">
        <v>15</v>
      </c>
      <c r="AA11" s="30">
        <v>4</v>
      </c>
      <c r="AB11" s="30">
        <v>0</v>
      </c>
      <c r="AC11" s="30">
        <v>1</v>
      </c>
      <c r="AD11" s="32">
        <v>80.666666666666671</v>
      </c>
      <c r="AE11" s="33">
        <v>60.019459459459455</v>
      </c>
      <c r="AF11" s="29">
        <f>SUM(AG11:AK11)</f>
        <v>38</v>
      </c>
      <c r="AG11" s="30">
        <v>10</v>
      </c>
      <c r="AH11" s="30">
        <v>22</v>
      </c>
      <c r="AI11" s="30">
        <v>2</v>
      </c>
      <c r="AJ11" s="30">
        <v>0</v>
      </c>
      <c r="AK11" s="30">
        <v>4</v>
      </c>
      <c r="AL11" s="32">
        <v>79.567567567567565</v>
      </c>
      <c r="AM11" s="33">
        <v>51.163684210526313</v>
      </c>
      <c r="AN11" s="30">
        <v>33</v>
      </c>
      <c r="AO11" s="30">
        <v>32</v>
      </c>
      <c r="AP11" s="30">
        <v>10</v>
      </c>
      <c r="AQ11" s="30">
        <v>39</v>
      </c>
      <c r="AR11" s="30">
        <v>21</v>
      </c>
      <c r="AS11" s="30">
        <v>10</v>
      </c>
      <c r="AT11" s="30">
        <v>33</v>
      </c>
      <c r="AU11" s="30">
        <v>18</v>
      </c>
      <c r="AV11" s="30">
        <v>13</v>
      </c>
      <c r="AW11" s="30">
        <v>30</v>
      </c>
      <c r="AX11" s="30">
        <v>6</v>
      </c>
      <c r="AY11" s="30">
        <v>5</v>
      </c>
      <c r="AZ11" s="30">
        <v>25</v>
      </c>
      <c r="BA11" s="30">
        <v>16</v>
      </c>
      <c r="BB11" s="30">
        <v>3</v>
      </c>
      <c r="BC11" s="30">
        <v>27</v>
      </c>
      <c r="BD11" s="30">
        <v>7</v>
      </c>
      <c r="BE11" s="30">
        <v>3</v>
      </c>
      <c r="BF11" s="27">
        <v>1</v>
      </c>
      <c r="BG11" s="27"/>
      <c r="BH11" s="27"/>
      <c r="BI11" s="27"/>
      <c r="BJ11" s="27"/>
      <c r="BK11" s="27"/>
      <c r="BL11" s="34">
        <v>113</v>
      </c>
      <c r="BM11" s="34">
        <v>89</v>
      </c>
      <c r="BN11" s="34">
        <v>75</v>
      </c>
      <c r="BO11" s="34">
        <v>70</v>
      </c>
      <c r="BP11" s="38">
        <v>19</v>
      </c>
      <c r="BQ11" s="38">
        <v>83</v>
      </c>
      <c r="BR11" s="38">
        <v>419</v>
      </c>
      <c r="BS11" s="38">
        <v>284</v>
      </c>
      <c r="BT11" s="36">
        <f t="shared" si="2"/>
        <v>3.2024844720496892</v>
      </c>
      <c r="BU11" s="38">
        <v>23</v>
      </c>
      <c r="BV11" s="38">
        <v>79</v>
      </c>
      <c r="BW11" s="38">
        <v>475</v>
      </c>
      <c r="BX11" s="38">
        <v>228</v>
      </c>
      <c r="BY11" s="36">
        <f t="shared" si="3"/>
        <v>3.1279503105590063</v>
      </c>
      <c r="BZ11" s="38">
        <v>12</v>
      </c>
      <c r="CA11" s="38">
        <v>76</v>
      </c>
      <c r="CB11" s="38">
        <v>351</v>
      </c>
      <c r="CC11" s="38">
        <v>246</v>
      </c>
      <c r="CD11" s="36">
        <f t="shared" si="4"/>
        <v>3.2131386861313866</v>
      </c>
      <c r="CE11" s="38">
        <v>23</v>
      </c>
      <c r="CF11" s="38">
        <v>75</v>
      </c>
      <c r="CG11" s="38">
        <v>385</v>
      </c>
      <c r="CH11" s="38">
        <v>202</v>
      </c>
      <c r="CI11" s="36">
        <f t="shared" si="5"/>
        <v>3.1182481751824818</v>
      </c>
      <c r="CJ11" s="38">
        <v>17</v>
      </c>
      <c r="CK11" s="38">
        <v>80</v>
      </c>
      <c r="CL11" s="38">
        <v>302</v>
      </c>
      <c r="CM11" s="38">
        <v>216</v>
      </c>
      <c r="CN11" s="36">
        <f t="shared" si="6"/>
        <v>3.1658536585365855</v>
      </c>
      <c r="CO11" s="38">
        <v>28</v>
      </c>
      <c r="CP11" s="38">
        <v>76</v>
      </c>
      <c r="CQ11" s="38">
        <v>321</v>
      </c>
      <c r="CR11" s="38">
        <v>190</v>
      </c>
      <c r="CS11" s="36">
        <f t="shared" si="7"/>
        <v>3.0943089430894308</v>
      </c>
      <c r="CT11" s="26">
        <v>20</v>
      </c>
      <c r="CU11" s="26">
        <v>18</v>
      </c>
      <c r="CV11" s="26">
        <v>5</v>
      </c>
      <c r="CW11" s="26">
        <v>4</v>
      </c>
      <c r="CX11" s="26">
        <v>1</v>
      </c>
      <c r="CY11" s="39">
        <f>(CT11*3+CU11*4+CV11*5+CW11*6)/SUM(CT11:CW11)</f>
        <v>3.8510638297872339</v>
      </c>
      <c r="CZ11" s="40">
        <f>SUM(CT11:CX11)</f>
        <v>48</v>
      </c>
      <c r="DA11" s="26">
        <v>18</v>
      </c>
      <c r="DB11" s="26">
        <v>18</v>
      </c>
      <c r="DC11" s="26">
        <v>6</v>
      </c>
      <c r="DD11" s="26">
        <v>6</v>
      </c>
      <c r="DE11" s="39">
        <v>94.333333333333329</v>
      </c>
      <c r="DF11" s="26">
        <v>21</v>
      </c>
      <c r="DG11" s="26">
        <v>16</v>
      </c>
      <c r="DH11" s="26">
        <v>10</v>
      </c>
      <c r="DI11" s="26">
        <v>6</v>
      </c>
      <c r="DJ11" s="26">
        <v>0</v>
      </c>
      <c r="DK11" s="39">
        <f>(DF11*3+DG11*4+DH11*5+DI11*6)/SUM(DF11:DI11)</f>
        <v>4.0188679245283021</v>
      </c>
      <c r="DL11" s="40">
        <f t="shared" si="11"/>
        <v>53</v>
      </c>
      <c r="DM11" s="26">
        <v>14</v>
      </c>
      <c r="DN11" s="26">
        <v>27</v>
      </c>
      <c r="DO11" s="26">
        <v>9</v>
      </c>
      <c r="DP11" s="26">
        <v>3</v>
      </c>
      <c r="DQ11" s="39">
        <v>94.15094339622641</v>
      </c>
      <c r="DR11" s="26">
        <v>14</v>
      </c>
      <c r="DS11" s="26">
        <v>13</v>
      </c>
      <c r="DT11" s="26">
        <v>7</v>
      </c>
      <c r="DU11" s="26">
        <v>6</v>
      </c>
      <c r="DV11" s="26">
        <v>0</v>
      </c>
      <c r="DW11" s="39">
        <f t="shared" si="8"/>
        <v>4.125</v>
      </c>
      <c r="DX11" s="40">
        <f t="shared" si="9"/>
        <v>40</v>
      </c>
      <c r="DY11" s="26">
        <v>19</v>
      </c>
      <c r="DZ11" s="26">
        <v>12</v>
      </c>
      <c r="EA11" s="26">
        <v>6</v>
      </c>
      <c r="EB11" s="26">
        <v>3</v>
      </c>
      <c r="EC11" s="39">
        <v>93.75</v>
      </c>
      <c r="ED11" s="44">
        <v>10</v>
      </c>
      <c r="EE11" s="42">
        <v>30</v>
      </c>
      <c r="EF11" s="42">
        <v>5</v>
      </c>
      <c r="EG11" s="42">
        <v>0</v>
      </c>
      <c r="EH11" s="43">
        <f t="shared" si="12"/>
        <v>45</v>
      </c>
      <c r="EI11" s="42">
        <v>32</v>
      </c>
      <c r="EJ11" s="42">
        <v>8</v>
      </c>
      <c r="EK11" s="42">
        <v>2</v>
      </c>
      <c r="EL11" s="42">
        <v>3</v>
      </c>
      <c r="EM11" s="52">
        <v>0</v>
      </c>
      <c r="EN11" s="48">
        <v>21</v>
      </c>
      <c r="EO11" s="49">
        <v>27</v>
      </c>
      <c r="EP11" s="48">
        <v>6</v>
      </c>
      <c r="EQ11" s="48">
        <v>0</v>
      </c>
      <c r="ER11" s="43">
        <f t="shared" si="13"/>
        <v>54</v>
      </c>
      <c r="ES11" s="49">
        <v>35</v>
      </c>
      <c r="ET11" s="48">
        <v>12</v>
      </c>
      <c r="EU11" s="48">
        <v>2</v>
      </c>
      <c r="EV11" s="48">
        <v>5</v>
      </c>
      <c r="EW11" s="48">
        <v>0</v>
      </c>
      <c r="EX11" s="48">
        <v>9</v>
      </c>
      <c r="EY11" s="49">
        <v>28</v>
      </c>
      <c r="EZ11" s="48">
        <v>6</v>
      </c>
      <c r="FA11" s="48">
        <v>3</v>
      </c>
      <c r="FB11" s="43">
        <f t="shared" si="14"/>
        <v>46</v>
      </c>
      <c r="FC11" s="49">
        <v>31</v>
      </c>
      <c r="FD11" s="48">
        <v>7</v>
      </c>
      <c r="FE11" s="48">
        <v>2</v>
      </c>
      <c r="FF11" s="48">
        <v>5</v>
      </c>
      <c r="FG11" s="48">
        <v>1</v>
      </c>
    </row>
    <row r="12" spans="1:163" s="50" customFormat="1" ht="10.5" customHeight="1" x14ac:dyDescent="0.2">
      <c r="A12" s="26"/>
      <c r="B12" s="26"/>
      <c r="C12" s="27">
        <v>16</v>
      </c>
      <c r="D12" s="28" t="s">
        <v>118</v>
      </c>
      <c r="E12" s="27" t="s">
        <v>128</v>
      </c>
      <c r="F12" s="27" t="s">
        <v>119</v>
      </c>
      <c r="G12" s="27" t="s">
        <v>129</v>
      </c>
      <c r="H12" s="29"/>
      <c r="I12" s="30"/>
      <c r="J12" s="30"/>
      <c r="K12" s="30"/>
      <c r="L12" s="30"/>
      <c r="M12" s="30"/>
      <c r="N12" s="32"/>
      <c r="O12" s="33"/>
      <c r="P12" s="29"/>
      <c r="Q12" s="30"/>
      <c r="R12" s="30"/>
      <c r="S12" s="30"/>
      <c r="T12" s="30"/>
      <c r="U12" s="30"/>
      <c r="V12" s="32"/>
      <c r="W12" s="33"/>
      <c r="X12" s="29"/>
      <c r="Y12" s="30"/>
      <c r="Z12" s="30"/>
      <c r="AA12" s="30"/>
      <c r="AB12" s="30"/>
      <c r="AC12" s="30"/>
      <c r="AD12" s="32"/>
      <c r="AE12" s="33"/>
      <c r="AF12" s="29"/>
      <c r="AG12" s="30"/>
      <c r="AH12" s="30"/>
      <c r="AI12" s="30"/>
      <c r="AJ12" s="30"/>
      <c r="AK12" s="30"/>
      <c r="AL12" s="32"/>
      <c r="AM12" s="33"/>
      <c r="AN12" s="30"/>
      <c r="AO12" s="30"/>
      <c r="AP12" s="30"/>
      <c r="AQ12" s="30"/>
      <c r="AR12" s="30"/>
      <c r="AS12" s="30"/>
      <c r="AT12" s="30"/>
      <c r="AU12" s="30"/>
      <c r="AV12" s="30"/>
      <c r="AW12" s="30"/>
      <c r="AX12" s="30"/>
      <c r="AY12" s="30"/>
      <c r="AZ12" s="30"/>
      <c r="BA12" s="30"/>
      <c r="BB12" s="30"/>
      <c r="BC12" s="30"/>
      <c r="BD12" s="30"/>
      <c r="BE12" s="30"/>
      <c r="BF12" s="27"/>
      <c r="BG12" s="27"/>
      <c r="BH12" s="27"/>
      <c r="BI12" s="27"/>
      <c r="BJ12" s="27"/>
      <c r="BK12" s="27"/>
      <c r="BL12" s="34"/>
      <c r="BM12" s="34"/>
      <c r="BN12" s="34"/>
      <c r="BO12" s="34"/>
      <c r="BT12" s="36"/>
      <c r="BY12" s="36"/>
      <c r="CD12" s="36"/>
      <c r="CI12" s="36"/>
      <c r="CN12" s="36"/>
      <c r="CS12" s="36"/>
      <c r="CT12" s="26"/>
      <c r="CU12" s="26"/>
      <c r="CV12" s="26"/>
      <c r="CW12" s="26"/>
      <c r="CX12" s="26"/>
      <c r="CY12" s="39"/>
      <c r="CZ12" s="40"/>
      <c r="DA12" s="26"/>
      <c r="DB12" s="26"/>
      <c r="DC12" s="26"/>
      <c r="DD12" s="26"/>
      <c r="DE12" s="39"/>
      <c r="DF12" s="26">
        <v>0</v>
      </c>
      <c r="DG12" s="26">
        <v>0</v>
      </c>
      <c r="DH12" s="26">
        <v>0</v>
      </c>
      <c r="DI12" s="26">
        <v>0</v>
      </c>
      <c r="DJ12" s="26">
        <v>1</v>
      </c>
      <c r="DK12" s="39" t="s">
        <v>130</v>
      </c>
      <c r="DL12" s="40">
        <f t="shared" si="11"/>
        <v>1</v>
      </c>
      <c r="DM12" s="26">
        <v>1</v>
      </c>
      <c r="DN12" s="26">
        <v>0</v>
      </c>
      <c r="DO12" s="26">
        <v>0</v>
      </c>
      <c r="DP12" s="26">
        <v>0</v>
      </c>
      <c r="DQ12" s="39">
        <v>86</v>
      </c>
      <c r="DR12" s="26"/>
      <c r="DS12" s="26"/>
      <c r="DT12" s="26"/>
      <c r="DU12" s="26"/>
      <c r="DV12" s="26"/>
      <c r="DW12" s="39"/>
      <c r="DX12" s="40"/>
      <c r="DY12" s="26"/>
      <c r="DZ12" s="26"/>
      <c r="EA12" s="26"/>
      <c r="EB12" s="26"/>
      <c r="EC12" s="39"/>
      <c r="ED12" s="44">
        <v>0</v>
      </c>
      <c r="EE12" s="42">
        <v>1</v>
      </c>
      <c r="EF12" s="42">
        <v>0</v>
      </c>
      <c r="EG12" s="42">
        <v>0</v>
      </c>
      <c r="EH12" s="43">
        <f t="shared" si="12"/>
        <v>1</v>
      </c>
      <c r="EI12" s="42">
        <v>1</v>
      </c>
      <c r="EJ12" s="42">
        <v>0</v>
      </c>
      <c r="EK12" s="42">
        <v>0</v>
      </c>
      <c r="EL12" s="42">
        <v>0</v>
      </c>
      <c r="EM12" s="52">
        <v>0</v>
      </c>
      <c r="EN12" s="48"/>
      <c r="EO12" s="49"/>
      <c r="EP12" s="48"/>
      <c r="EQ12" s="48"/>
      <c r="ER12" s="43">
        <f t="shared" si="13"/>
        <v>0</v>
      </c>
      <c r="ES12" s="49"/>
      <c r="ET12" s="48"/>
      <c r="EU12" s="48"/>
      <c r="EV12" s="48"/>
      <c r="EW12" s="48"/>
      <c r="EX12" s="48">
        <v>0</v>
      </c>
      <c r="EY12" s="49">
        <v>1</v>
      </c>
      <c r="EZ12" s="48">
        <v>0</v>
      </c>
      <c r="FA12" s="48">
        <v>0</v>
      </c>
      <c r="FB12" s="43">
        <f t="shared" si="14"/>
        <v>1</v>
      </c>
      <c r="FC12" s="49">
        <v>1</v>
      </c>
      <c r="FD12" s="48">
        <v>0</v>
      </c>
      <c r="FE12" s="48">
        <v>0</v>
      </c>
      <c r="FF12" s="48">
        <v>0</v>
      </c>
      <c r="FG12" s="48">
        <v>0</v>
      </c>
    </row>
    <row r="13" spans="1:163" s="50" customFormat="1" ht="10.5" customHeight="1" x14ac:dyDescent="0.2">
      <c r="A13" s="26">
        <v>363</v>
      </c>
      <c r="B13" s="26"/>
      <c r="C13" s="27">
        <v>20</v>
      </c>
      <c r="D13" s="28" t="s">
        <v>131</v>
      </c>
      <c r="E13" s="27" t="s">
        <v>111</v>
      </c>
      <c r="F13" s="27" t="s">
        <v>132</v>
      </c>
      <c r="G13" s="27" t="s">
        <v>133</v>
      </c>
      <c r="H13" s="29">
        <f>SUM(I13:M13)</f>
        <v>475</v>
      </c>
      <c r="I13" s="30">
        <v>138</v>
      </c>
      <c r="J13" s="30">
        <v>177</v>
      </c>
      <c r="K13" s="30">
        <v>143</v>
      </c>
      <c r="L13" s="30">
        <v>2</v>
      </c>
      <c r="M13" s="30">
        <v>15</v>
      </c>
      <c r="N13" s="32">
        <v>85.762820512820511</v>
      </c>
      <c r="O13" s="33">
        <v>72.178668076109929</v>
      </c>
      <c r="P13" s="29">
        <f>SUM(Q13:U13)</f>
        <v>488</v>
      </c>
      <c r="Q13" s="30">
        <v>132</v>
      </c>
      <c r="R13" s="30">
        <v>191</v>
      </c>
      <c r="S13" s="30">
        <v>156</v>
      </c>
      <c r="T13" s="30">
        <v>3</v>
      </c>
      <c r="U13" s="30">
        <v>6</v>
      </c>
      <c r="V13" s="32">
        <v>87.308591065292092</v>
      </c>
      <c r="W13" s="33">
        <v>72.889892008639279</v>
      </c>
      <c r="X13" s="29">
        <f>SUM(Y13:AC13)</f>
        <v>524</v>
      </c>
      <c r="Y13" s="30">
        <v>136</v>
      </c>
      <c r="Z13" s="30">
        <v>227</v>
      </c>
      <c r="AA13" s="30">
        <v>141</v>
      </c>
      <c r="AB13" s="30">
        <v>6</v>
      </c>
      <c r="AC13" s="30">
        <v>14</v>
      </c>
      <c r="AD13" s="32">
        <v>86.044401544401538</v>
      </c>
      <c r="AE13" s="33">
        <v>70.763391136801616</v>
      </c>
      <c r="AF13" s="29">
        <f>SUM(AG13:AK13)</f>
        <v>537</v>
      </c>
      <c r="AG13" s="30">
        <v>126</v>
      </c>
      <c r="AH13" s="30">
        <v>237</v>
      </c>
      <c r="AI13" s="30">
        <v>165</v>
      </c>
      <c r="AJ13" s="30">
        <v>1</v>
      </c>
      <c r="AK13" s="30">
        <v>8</v>
      </c>
      <c r="AL13" s="32">
        <v>85.911819887429644</v>
      </c>
      <c r="AM13" s="33">
        <v>69.859084112149532</v>
      </c>
      <c r="AN13" s="30">
        <v>154</v>
      </c>
      <c r="AO13" s="30">
        <v>95</v>
      </c>
      <c r="AP13" s="30">
        <v>58</v>
      </c>
      <c r="AQ13" s="30">
        <v>201</v>
      </c>
      <c r="AR13" s="30">
        <v>114</v>
      </c>
      <c r="AS13" s="30">
        <v>103</v>
      </c>
      <c r="AT13" s="30">
        <v>213</v>
      </c>
      <c r="AU13" s="30">
        <v>150</v>
      </c>
      <c r="AV13" s="30">
        <v>54</v>
      </c>
      <c r="AW13" s="30">
        <v>258</v>
      </c>
      <c r="AX13" s="30">
        <v>161</v>
      </c>
      <c r="AY13" s="30">
        <v>56</v>
      </c>
      <c r="AZ13" s="30">
        <v>314</v>
      </c>
      <c r="BA13" s="30">
        <v>124</v>
      </c>
      <c r="BB13" s="30">
        <v>50</v>
      </c>
      <c r="BC13" s="30">
        <v>294</v>
      </c>
      <c r="BD13" s="30">
        <v>178</v>
      </c>
      <c r="BE13" s="30">
        <v>52</v>
      </c>
      <c r="BF13" s="27">
        <v>3</v>
      </c>
      <c r="BG13" s="27">
        <v>9</v>
      </c>
      <c r="BH13" s="27">
        <v>11</v>
      </c>
      <c r="BI13" s="27">
        <v>9</v>
      </c>
      <c r="BJ13" s="27">
        <v>5</v>
      </c>
      <c r="BK13" s="27">
        <v>9</v>
      </c>
      <c r="BL13" s="34">
        <v>717</v>
      </c>
      <c r="BM13" s="34">
        <v>812</v>
      </c>
      <c r="BN13" s="34">
        <v>839</v>
      </c>
      <c r="BO13" s="34">
        <v>910</v>
      </c>
      <c r="BP13" s="38">
        <v>162</v>
      </c>
      <c r="BQ13" s="38">
        <v>1053</v>
      </c>
      <c r="BR13" s="38">
        <v>3418</v>
      </c>
      <c r="BS13" s="38">
        <v>3015</v>
      </c>
      <c r="BT13" s="36">
        <f>(BP13*1+BQ13*2+BR13*3+BS13*4)/SUM(BP13:BS13)</f>
        <v>3.2141736401673642</v>
      </c>
      <c r="BU13" s="38">
        <v>406</v>
      </c>
      <c r="BV13" s="38">
        <v>979</v>
      </c>
      <c r="BW13" s="38">
        <v>3805</v>
      </c>
      <c r="BX13" s="38">
        <v>2458</v>
      </c>
      <c r="BY13" s="36">
        <f>(BU13*1+BV13*2+BW13*3+BX13*4)/SUM(BU13:BX13)</f>
        <v>3.0872123430962342</v>
      </c>
      <c r="BZ13" s="38">
        <v>202</v>
      </c>
      <c r="CA13" s="38">
        <v>1225</v>
      </c>
      <c r="CB13" s="38">
        <v>3845</v>
      </c>
      <c r="CC13" s="38">
        <v>3186</v>
      </c>
      <c r="CD13" s="36">
        <f>(BZ13*1+CA13*2+CB13*3+CC13*4)/SUM(BZ13:CC13)</f>
        <v>3.1840860723575313</v>
      </c>
      <c r="CE13" s="38">
        <v>365</v>
      </c>
      <c r="CF13" s="38">
        <v>1181</v>
      </c>
      <c r="CG13" s="38">
        <v>4403</v>
      </c>
      <c r="CH13" s="38">
        <v>2509</v>
      </c>
      <c r="CI13" s="36">
        <f>(CE13*1+CF13*2+CG13*3+CH13*4)/SUM(CE13:CH13)</f>
        <v>3.0707022936864505</v>
      </c>
      <c r="CJ13" s="38">
        <v>179</v>
      </c>
      <c r="CK13" s="38">
        <v>1251</v>
      </c>
      <c r="CL13" s="38">
        <v>4071</v>
      </c>
      <c r="CM13" s="38">
        <v>2916</v>
      </c>
      <c r="CN13" s="36">
        <f>(CJ13*1+CK13*2+CL13*3+CM13*4)/SUM(CJ13:CM13)</f>
        <v>3.1552809789711298</v>
      </c>
      <c r="CO13" s="38">
        <v>257</v>
      </c>
      <c r="CP13" s="38">
        <v>1126</v>
      </c>
      <c r="CQ13" s="38">
        <v>4716</v>
      </c>
      <c r="CR13" s="38">
        <v>2318</v>
      </c>
      <c r="CS13" s="36">
        <f>(CO13*1+CP13*2+CQ13*3+CR13*4)/SUM(CO13:CR13)</f>
        <v>3.0805512652964238</v>
      </c>
      <c r="CT13" s="26">
        <v>213</v>
      </c>
      <c r="CU13" s="26">
        <v>47</v>
      </c>
      <c r="CV13" s="26">
        <v>8</v>
      </c>
      <c r="CW13" s="26">
        <v>9</v>
      </c>
      <c r="CX13" s="26">
        <v>9</v>
      </c>
      <c r="CY13" s="39">
        <f t="shared" ref="CY13:CY25" si="15">(CT13*3+CU13*4+CV13*5+CW13*6)/SUM(CT13:CW13)</f>
        <v>3.3249097472924189</v>
      </c>
      <c r="CZ13" s="40">
        <f t="shared" ref="CZ13:CZ25" si="16">SUM(CT13:CX13)</f>
        <v>286</v>
      </c>
      <c r="DA13" s="26">
        <v>83</v>
      </c>
      <c r="DB13" s="26">
        <v>110</v>
      </c>
      <c r="DC13" s="26">
        <v>77</v>
      </c>
      <c r="DD13" s="26">
        <v>16</v>
      </c>
      <c r="DE13" s="39">
        <v>95.8986013986014</v>
      </c>
      <c r="DF13" s="26">
        <v>225</v>
      </c>
      <c r="DG13" s="26">
        <v>50</v>
      </c>
      <c r="DH13" s="26">
        <v>17</v>
      </c>
      <c r="DI13" s="26">
        <v>10</v>
      </c>
      <c r="DJ13" s="26">
        <v>6</v>
      </c>
      <c r="DK13" s="39">
        <f>(DF13*3+DG13*4+DH13*5+DI13*6)/SUM(DF13:DI13)</f>
        <v>3.3774834437086092</v>
      </c>
      <c r="DL13" s="40">
        <f t="shared" si="11"/>
        <v>308</v>
      </c>
      <c r="DM13" s="26">
        <v>82</v>
      </c>
      <c r="DN13" s="26">
        <v>125</v>
      </c>
      <c r="DO13" s="26">
        <v>89</v>
      </c>
      <c r="DP13" s="26">
        <v>12</v>
      </c>
      <c r="DQ13" s="39">
        <v>96.168831168831176</v>
      </c>
      <c r="DR13" s="26">
        <v>279</v>
      </c>
      <c r="DS13" s="26">
        <v>76</v>
      </c>
      <c r="DT13" s="26">
        <v>23</v>
      </c>
      <c r="DU13" s="26">
        <v>6</v>
      </c>
      <c r="DV13" s="26">
        <v>8</v>
      </c>
      <c r="DW13" s="39">
        <f>(DR13*3+DS13*4+DT13*5+DU13*6)/SUM(DR13:DU13)</f>
        <v>3.3645833333333335</v>
      </c>
      <c r="DX13" s="40">
        <f>SUM(DR13:DV13)</f>
        <v>392</v>
      </c>
      <c r="DY13" s="26">
        <v>112</v>
      </c>
      <c r="DZ13" s="26">
        <v>154</v>
      </c>
      <c r="EA13" s="26">
        <v>102</v>
      </c>
      <c r="EB13" s="26">
        <v>24</v>
      </c>
      <c r="EC13" s="39">
        <v>96.344387755102048</v>
      </c>
      <c r="ED13" s="44">
        <v>83</v>
      </c>
      <c r="EE13" s="42">
        <v>183</v>
      </c>
      <c r="EF13" s="42">
        <v>20</v>
      </c>
      <c r="EG13" s="42">
        <v>3</v>
      </c>
      <c r="EH13" s="43">
        <f t="shared" si="12"/>
        <v>289</v>
      </c>
      <c r="EI13" s="42">
        <v>201</v>
      </c>
      <c r="EJ13" s="42">
        <v>65</v>
      </c>
      <c r="EK13" s="42">
        <v>10</v>
      </c>
      <c r="EL13" s="42">
        <v>11</v>
      </c>
      <c r="EM13" s="52">
        <v>2</v>
      </c>
      <c r="EN13" s="48">
        <v>83</v>
      </c>
      <c r="EO13" s="49">
        <v>175</v>
      </c>
      <c r="EP13" s="48">
        <v>25</v>
      </c>
      <c r="EQ13" s="48">
        <v>0</v>
      </c>
      <c r="ER13" s="43">
        <f t="shared" si="13"/>
        <v>283</v>
      </c>
      <c r="ES13" s="49">
        <v>214</v>
      </c>
      <c r="ET13" s="48">
        <v>42</v>
      </c>
      <c r="EU13" s="48">
        <v>8</v>
      </c>
      <c r="EV13" s="48">
        <v>16</v>
      </c>
      <c r="EW13" s="48">
        <v>3</v>
      </c>
      <c r="EX13" s="48">
        <v>98</v>
      </c>
      <c r="EY13" s="49">
        <v>242</v>
      </c>
      <c r="EZ13" s="48">
        <v>39</v>
      </c>
      <c r="FA13" s="48">
        <v>4</v>
      </c>
      <c r="FB13" s="43">
        <f t="shared" si="14"/>
        <v>383</v>
      </c>
      <c r="FC13" s="49">
        <v>257</v>
      </c>
      <c r="FD13" s="48">
        <v>74</v>
      </c>
      <c r="FE13" s="48">
        <v>15</v>
      </c>
      <c r="FF13" s="48">
        <v>32</v>
      </c>
      <c r="FG13" s="48">
        <v>5</v>
      </c>
    </row>
    <row r="14" spans="1:163" s="50" customFormat="1" ht="10.5" customHeight="1" x14ac:dyDescent="0.2">
      <c r="A14" s="26">
        <v>366</v>
      </c>
      <c r="B14" s="26"/>
      <c r="C14" s="27">
        <v>21</v>
      </c>
      <c r="D14" s="28" t="s">
        <v>134</v>
      </c>
      <c r="E14" s="27" t="s">
        <v>111</v>
      </c>
      <c r="F14" s="27" t="s">
        <v>132</v>
      </c>
      <c r="G14" s="27" t="s">
        <v>135</v>
      </c>
      <c r="H14" s="29">
        <f>SUM(I14:M14)</f>
        <v>144</v>
      </c>
      <c r="I14" s="30">
        <v>39</v>
      </c>
      <c r="J14" s="30">
        <v>63</v>
      </c>
      <c r="K14" s="30">
        <v>37</v>
      </c>
      <c r="L14" s="30"/>
      <c r="M14" s="30">
        <v>5</v>
      </c>
      <c r="N14" s="32">
        <v>88.333333333333343</v>
      </c>
      <c r="O14" s="33">
        <v>77.771944444444344</v>
      </c>
      <c r="P14" s="29">
        <f>SUM(Q14:U14)</f>
        <v>169</v>
      </c>
      <c r="Q14" s="30">
        <v>44</v>
      </c>
      <c r="R14" s="30">
        <v>68</v>
      </c>
      <c r="S14" s="30">
        <v>57</v>
      </c>
      <c r="T14" s="30"/>
      <c r="U14" s="30"/>
      <c r="V14" s="32">
        <v>88.845238095238102</v>
      </c>
      <c r="W14" s="33">
        <v>79.440187499999922</v>
      </c>
      <c r="X14" s="29">
        <f>SUM(Y14:AC14)</f>
        <v>178</v>
      </c>
      <c r="Y14" s="30">
        <v>50</v>
      </c>
      <c r="Z14" s="30">
        <v>70</v>
      </c>
      <c r="AA14" s="30">
        <v>54</v>
      </c>
      <c r="AB14" s="30">
        <v>0</v>
      </c>
      <c r="AC14" s="30">
        <v>4</v>
      </c>
      <c r="AD14" s="32">
        <v>89.82022471910112</v>
      </c>
      <c r="AE14" s="33">
        <v>77.443559322033892</v>
      </c>
      <c r="AF14" s="29">
        <f>SUM(AG14:AK14)</f>
        <v>180</v>
      </c>
      <c r="AG14" s="30">
        <v>41</v>
      </c>
      <c r="AH14" s="30">
        <v>70</v>
      </c>
      <c r="AI14" s="30">
        <v>66</v>
      </c>
      <c r="AJ14" s="30">
        <v>1</v>
      </c>
      <c r="AK14" s="30">
        <v>2</v>
      </c>
      <c r="AL14" s="32">
        <v>89.905027932960891</v>
      </c>
      <c r="AM14" s="33">
        <v>75.381388888888864</v>
      </c>
      <c r="AN14" s="30">
        <v>53</v>
      </c>
      <c r="AO14" s="30">
        <v>48</v>
      </c>
      <c r="AP14" s="30">
        <v>25</v>
      </c>
      <c r="AQ14" s="30">
        <v>66</v>
      </c>
      <c r="AR14" s="30">
        <v>44</v>
      </c>
      <c r="AS14" s="30">
        <v>46</v>
      </c>
      <c r="AT14" s="30">
        <v>82</v>
      </c>
      <c r="AU14" s="30">
        <v>42</v>
      </c>
      <c r="AV14" s="30">
        <v>12</v>
      </c>
      <c r="AW14" s="30">
        <v>86</v>
      </c>
      <c r="AX14" s="30">
        <v>44</v>
      </c>
      <c r="AY14" s="30">
        <v>14</v>
      </c>
      <c r="AZ14" s="30">
        <v>105</v>
      </c>
      <c r="BA14" s="30">
        <v>50</v>
      </c>
      <c r="BB14" s="30">
        <v>14</v>
      </c>
      <c r="BC14" s="30">
        <v>105</v>
      </c>
      <c r="BD14" s="30">
        <v>59</v>
      </c>
      <c r="BE14" s="30">
        <v>14</v>
      </c>
      <c r="BF14" s="27">
        <v>1</v>
      </c>
      <c r="BG14" s="27">
        <v>7</v>
      </c>
      <c r="BH14" s="27">
        <v>1</v>
      </c>
      <c r="BI14" s="27">
        <v>1</v>
      </c>
      <c r="BJ14" s="27">
        <v>1</v>
      </c>
      <c r="BK14" s="27">
        <v>1</v>
      </c>
      <c r="BL14" s="34">
        <v>226</v>
      </c>
      <c r="BM14" s="34">
        <v>265</v>
      </c>
      <c r="BN14" s="34">
        <v>281</v>
      </c>
      <c r="BO14" s="34">
        <v>312</v>
      </c>
      <c r="BP14" s="38">
        <v>51</v>
      </c>
      <c r="BQ14" s="38">
        <v>253</v>
      </c>
      <c r="BR14" s="38">
        <v>889</v>
      </c>
      <c r="BS14" s="38">
        <v>1151</v>
      </c>
      <c r="BT14" s="36">
        <f>(BP14*1+BQ14*2+BR14*3+BS14*4)/SUM(BP14:BS14)</f>
        <v>3.3395904436860069</v>
      </c>
      <c r="BU14" s="38">
        <v>99</v>
      </c>
      <c r="BV14" s="38">
        <v>255</v>
      </c>
      <c r="BW14" s="38">
        <v>1110</v>
      </c>
      <c r="BX14" s="38">
        <v>880</v>
      </c>
      <c r="BY14" s="36">
        <f>(BU14*1+BV14*2+BW14*3+BX14*4)/SUM(BU14:BX14)</f>
        <v>3.1821672354948807</v>
      </c>
      <c r="BZ14" s="38">
        <v>55</v>
      </c>
      <c r="CA14" s="38">
        <v>331</v>
      </c>
      <c r="CB14" s="38">
        <v>1016</v>
      </c>
      <c r="CC14" s="38">
        <v>1270</v>
      </c>
      <c r="CD14" s="36">
        <f>(BZ14*1+CA14*2+CB14*3+CC14*4)/SUM(BZ14:CC14)</f>
        <v>3.3102544910179641</v>
      </c>
      <c r="CE14" s="38">
        <v>92</v>
      </c>
      <c r="CF14" s="38">
        <v>363</v>
      </c>
      <c r="CG14" s="38">
        <v>1326</v>
      </c>
      <c r="CH14" s="38">
        <v>891</v>
      </c>
      <c r="CI14" s="36">
        <f>(CE14*1+CF14*2+CG14*3+CH14*4)/SUM(CE14:CH14)</f>
        <v>3.1287425149700598</v>
      </c>
      <c r="CJ14" s="38">
        <v>41</v>
      </c>
      <c r="CK14" s="38">
        <v>299</v>
      </c>
      <c r="CL14" s="38">
        <v>1058</v>
      </c>
      <c r="CM14" s="38">
        <v>1275</v>
      </c>
      <c r="CN14" s="36">
        <f>(CJ14*1+CK14*2+CL14*3+CM14*4)/SUM(CJ14:CM14)</f>
        <v>3.3344556677890012</v>
      </c>
      <c r="CO14" s="38">
        <v>85</v>
      </c>
      <c r="CP14" s="38">
        <v>337</v>
      </c>
      <c r="CQ14" s="38">
        <v>1263</v>
      </c>
      <c r="CR14" s="38">
        <v>988</v>
      </c>
      <c r="CS14" s="36">
        <f>(CO14*1+CP14*2+CQ14*3+CR14*4)/SUM(CO14:CR14)</f>
        <v>3.179947624392069</v>
      </c>
      <c r="CT14" s="26">
        <v>56</v>
      </c>
      <c r="CU14" s="26">
        <v>17</v>
      </c>
      <c r="CV14" s="26">
        <v>1</v>
      </c>
      <c r="CW14" s="26">
        <v>7</v>
      </c>
      <c r="CX14" s="26">
        <v>1</v>
      </c>
      <c r="CY14" s="39">
        <f t="shared" si="15"/>
        <v>3.4938271604938271</v>
      </c>
      <c r="CZ14" s="40">
        <f t="shared" si="16"/>
        <v>82</v>
      </c>
      <c r="DA14" s="26">
        <v>30</v>
      </c>
      <c r="DB14" s="26">
        <v>22</v>
      </c>
      <c r="DC14" s="26">
        <v>22</v>
      </c>
      <c r="DD14" s="26">
        <v>8</v>
      </c>
      <c r="DE14" s="39">
        <v>96.524390243902445</v>
      </c>
      <c r="DF14" s="26">
        <v>76</v>
      </c>
      <c r="DG14" s="26">
        <v>18</v>
      </c>
      <c r="DH14" s="26">
        <v>4</v>
      </c>
      <c r="DI14" s="26">
        <v>3</v>
      </c>
      <c r="DJ14" s="26">
        <v>3</v>
      </c>
      <c r="DK14" s="39">
        <f>(DF14*3+DG14*4+DH14*5+DI14*6)/SUM(DF14:DI14)</f>
        <v>3.3465346534653464</v>
      </c>
      <c r="DL14" s="40">
        <f t="shared" si="11"/>
        <v>104</v>
      </c>
      <c r="DM14" s="26">
        <v>27</v>
      </c>
      <c r="DN14" s="26">
        <v>36</v>
      </c>
      <c r="DO14" s="26">
        <v>31</v>
      </c>
      <c r="DP14" s="26">
        <v>10</v>
      </c>
      <c r="DQ14" s="39">
        <v>97.29807692307692</v>
      </c>
      <c r="DR14" s="26">
        <v>73</v>
      </c>
      <c r="DS14" s="26">
        <v>16</v>
      </c>
      <c r="DT14" s="26">
        <v>8</v>
      </c>
      <c r="DU14" s="26">
        <v>1</v>
      </c>
      <c r="DV14" s="26">
        <v>3</v>
      </c>
      <c r="DW14" s="39">
        <f>(DR14*3+DS14*4+DT14*5+DU14*6)/SUM(DR14:DU14)</f>
        <v>3.3571428571428572</v>
      </c>
      <c r="DX14" s="40">
        <f>SUM(DR14:DV14)</f>
        <v>101</v>
      </c>
      <c r="DY14" s="26">
        <v>26</v>
      </c>
      <c r="DZ14" s="26">
        <v>36</v>
      </c>
      <c r="EA14" s="26">
        <v>25</v>
      </c>
      <c r="EB14" s="26">
        <v>14</v>
      </c>
      <c r="EC14" s="39">
        <v>97.762376237623769</v>
      </c>
      <c r="ED14" s="44">
        <v>16</v>
      </c>
      <c r="EE14" s="42">
        <v>57</v>
      </c>
      <c r="EF14" s="42">
        <v>8</v>
      </c>
      <c r="EG14" s="42">
        <v>3</v>
      </c>
      <c r="EH14" s="43">
        <f t="shared" si="12"/>
        <v>84</v>
      </c>
      <c r="EI14" s="42">
        <v>53</v>
      </c>
      <c r="EJ14" s="42">
        <v>17</v>
      </c>
      <c r="EK14" s="42">
        <v>6</v>
      </c>
      <c r="EL14" s="42">
        <v>8</v>
      </c>
      <c r="EM14" s="52">
        <v>0</v>
      </c>
      <c r="EN14" s="48">
        <v>29</v>
      </c>
      <c r="EO14" s="49">
        <v>54</v>
      </c>
      <c r="EP14" s="48">
        <v>10</v>
      </c>
      <c r="EQ14" s="48">
        <v>1</v>
      </c>
      <c r="ER14" s="43">
        <f t="shared" si="13"/>
        <v>94</v>
      </c>
      <c r="ES14" s="49">
        <v>62</v>
      </c>
      <c r="ET14" s="48">
        <v>18</v>
      </c>
      <c r="EU14" s="48">
        <v>2</v>
      </c>
      <c r="EV14" s="48">
        <v>11</v>
      </c>
      <c r="EW14" s="48">
        <v>1</v>
      </c>
      <c r="EX14" s="48">
        <v>38</v>
      </c>
      <c r="EY14" s="49">
        <v>57</v>
      </c>
      <c r="EZ14" s="48">
        <v>11</v>
      </c>
      <c r="FA14" s="48">
        <v>1</v>
      </c>
      <c r="FB14" s="43">
        <f t="shared" si="14"/>
        <v>107</v>
      </c>
      <c r="FC14" s="49">
        <v>73</v>
      </c>
      <c r="FD14" s="48">
        <v>20</v>
      </c>
      <c r="FE14" s="48">
        <v>2</v>
      </c>
      <c r="FF14" s="48">
        <v>11</v>
      </c>
      <c r="FG14" s="48">
        <v>1</v>
      </c>
    </row>
    <row r="15" spans="1:163" s="50" customFormat="1" ht="10.5" customHeight="1" x14ac:dyDescent="0.2">
      <c r="A15" s="26">
        <v>394</v>
      </c>
      <c r="B15" s="26"/>
      <c r="C15" s="27">
        <v>22</v>
      </c>
      <c r="D15" s="28" t="s">
        <v>136</v>
      </c>
      <c r="E15" s="27" t="s">
        <v>137</v>
      </c>
      <c r="F15" s="27" t="s">
        <v>132</v>
      </c>
      <c r="G15" s="27" t="s">
        <v>138</v>
      </c>
      <c r="H15" s="29">
        <f>SUM(I15:M15)</f>
        <v>687</v>
      </c>
      <c r="I15" s="30">
        <v>233</v>
      </c>
      <c r="J15" s="30">
        <v>242</v>
      </c>
      <c r="K15" s="30">
        <v>200</v>
      </c>
      <c r="L15" s="30">
        <v>3</v>
      </c>
      <c r="M15" s="30">
        <v>9</v>
      </c>
      <c r="N15" s="32">
        <v>81.448377581120937</v>
      </c>
      <c r="O15" s="33">
        <v>70.617510980966344</v>
      </c>
      <c r="P15" s="29">
        <f>SUM(Q15:U15)</f>
        <v>713</v>
      </c>
      <c r="Q15" s="30">
        <v>242</v>
      </c>
      <c r="R15" s="30">
        <v>221</v>
      </c>
      <c r="S15" s="30">
        <v>230</v>
      </c>
      <c r="T15" s="30">
        <v>2</v>
      </c>
      <c r="U15" s="30">
        <v>18</v>
      </c>
      <c r="V15" s="32">
        <v>81.302687411598299</v>
      </c>
      <c r="W15" s="33">
        <v>70.280254491018013</v>
      </c>
      <c r="X15" s="29">
        <f>SUM(Y15:AC15)</f>
        <v>661</v>
      </c>
      <c r="Y15" s="30">
        <v>219</v>
      </c>
      <c r="Z15" s="30">
        <v>253</v>
      </c>
      <c r="AA15" s="30">
        <v>173</v>
      </c>
      <c r="AB15" s="30">
        <v>3</v>
      </c>
      <c r="AC15" s="30">
        <v>13</v>
      </c>
      <c r="AD15" s="32">
        <v>82.113496932515332</v>
      </c>
      <c r="AE15" s="33">
        <v>70.008986384266279</v>
      </c>
      <c r="AF15" s="29">
        <f>SUM(AG15:AK15)</f>
        <v>685</v>
      </c>
      <c r="AG15" s="30">
        <v>194</v>
      </c>
      <c r="AH15" s="30">
        <v>238</v>
      </c>
      <c r="AI15" s="30">
        <v>234</v>
      </c>
      <c r="AJ15" s="30">
        <v>3</v>
      </c>
      <c r="AK15" s="30">
        <v>16</v>
      </c>
      <c r="AL15" s="32">
        <v>81.456425406203834</v>
      </c>
      <c r="AM15" s="33">
        <v>69.013903508771918</v>
      </c>
      <c r="AN15" s="30">
        <v>290</v>
      </c>
      <c r="AO15" s="30">
        <v>193</v>
      </c>
      <c r="AP15" s="30">
        <v>94</v>
      </c>
      <c r="AQ15" s="30">
        <v>286</v>
      </c>
      <c r="AR15" s="30">
        <v>221</v>
      </c>
      <c r="AS15" s="30">
        <v>103</v>
      </c>
      <c r="AT15" s="30">
        <v>264</v>
      </c>
      <c r="AU15" s="30">
        <v>294</v>
      </c>
      <c r="AV15" s="30">
        <v>69</v>
      </c>
      <c r="AW15" s="30">
        <v>313</v>
      </c>
      <c r="AX15" s="30">
        <v>295</v>
      </c>
      <c r="AY15" s="30">
        <v>79</v>
      </c>
      <c r="AZ15" s="30">
        <v>381</v>
      </c>
      <c r="BA15" s="30">
        <v>261</v>
      </c>
      <c r="BB15" s="30">
        <v>71</v>
      </c>
      <c r="BC15" s="30">
        <v>399</v>
      </c>
      <c r="BD15" s="30">
        <v>210</v>
      </c>
      <c r="BE15" s="30">
        <v>52</v>
      </c>
      <c r="BF15" s="27">
        <v>7</v>
      </c>
      <c r="BG15" s="27">
        <v>33</v>
      </c>
      <c r="BH15" s="27">
        <v>13</v>
      </c>
      <c r="BI15" s="27">
        <v>32</v>
      </c>
      <c r="BJ15" s="27">
        <v>7</v>
      </c>
      <c r="BK15" s="27">
        <v>38</v>
      </c>
      <c r="BL15" s="34">
        <v>1213</v>
      </c>
      <c r="BM15" s="34">
        <v>1267</v>
      </c>
      <c r="BN15" s="34">
        <v>1313</v>
      </c>
      <c r="BO15" s="34">
        <v>1318</v>
      </c>
      <c r="BP15" s="38">
        <v>408</v>
      </c>
      <c r="BQ15" s="38">
        <v>1493</v>
      </c>
      <c r="BR15" s="38">
        <v>4363</v>
      </c>
      <c r="BS15" s="38">
        <v>3340</v>
      </c>
      <c r="BT15" s="36">
        <f>(BP15*1+BQ15*2+BR15*3+BS15*4)/SUM(BP15:BS15)</f>
        <v>3.1073511037067889</v>
      </c>
      <c r="BU15" s="38">
        <v>424</v>
      </c>
      <c r="BV15" s="38">
        <v>1260</v>
      </c>
      <c r="BW15" s="38">
        <v>5261</v>
      </c>
      <c r="BX15" s="38">
        <v>2659</v>
      </c>
      <c r="BY15" s="36">
        <f>(BU15*1+BV15*2+BW15*3+BX15*4)/SUM(BU15:BX15)</f>
        <v>3.0573719283631822</v>
      </c>
      <c r="BZ15" s="38">
        <v>420</v>
      </c>
      <c r="CA15" s="38">
        <v>1550</v>
      </c>
      <c r="CB15" s="38">
        <v>4476</v>
      </c>
      <c r="CC15" s="38">
        <v>3514</v>
      </c>
      <c r="CD15" s="36">
        <f>(BZ15*1+CA15*2+CB15*3+CC15*4)/SUM(BZ15:CC15)</f>
        <v>3.1128514056224899</v>
      </c>
      <c r="CE15" s="38">
        <v>572</v>
      </c>
      <c r="CF15" s="38">
        <v>1381</v>
      </c>
      <c r="CG15" s="38">
        <v>5292</v>
      </c>
      <c r="CH15" s="38">
        <v>2715</v>
      </c>
      <c r="CI15" s="36">
        <f>(CE15*1+CF15*2+CG15*3+CH15*4)/SUM(CE15:CH15)</f>
        <v>3.0190763052208833</v>
      </c>
      <c r="CJ15" s="38">
        <v>457</v>
      </c>
      <c r="CK15" s="38">
        <v>1651</v>
      </c>
      <c r="CL15" s="38">
        <v>4315</v>
      </c>
      <c r="CM15" s="38">
        <v>3450</v>
      </c>
      <c r="CN15" s="36">
        <f>(CJ15*1+CK15*2+CL15*3+CM15*4)/SUM(CJ15:CM15)</f>
        <v>3.0896384077787906</v>
      </c>
      <c r="CO15" s="38">
        <v>484</v>
      </c>
      <c r="CP15" s="38">
        <v>1537</v>
      </c>
      <c r="CQ15" s="38">
        <v>5140</v>
      </c>
      <c r="CR15" s="38">
        <v>2712</v>
      </c>
      <c r="CS15" s="36">
        <f>(CO15*1+CP15*2+CQ15*3+CR15*4)/SUM(CO15:CR15)</f>
        <v>3.0209662716499546</v>
      </c>
      <c r="CT15" s="26">
        <v>331</v>
      </c>
      <c r="CU15" s="26">
        <v>102</v>
      </c>
      <c r="CV15" s="26">
        <v>36</v>
      </c>
      <c r="CW15" s="26">
        <v>38</v>
      </c>
      <c r="CX15" s="26">
        <v>5</v>
      </c>
      <c r="CY15" s="39">
        <f t="shared" si="15"/>
        <v>3.5680473372781063</v>
      </c>
      <c r="CZ15" s="40">
        <f t="shared" si="16"/>
        <v>512</v>
      </c>
      <c r="DA15" s="26">
        <v>261</v>
      </c>
      <c r="DB15" s="26">
        <v>165</v>
      </c>
      <c r="DC15" s="26">
        <v>79</v>
      </c>
      <c r="DD15" s="26">
        <v>7</v>
      </c>
      <c r="DE15" s="39">
        <v>91.51953125</v>
      </c>
      <c r="DF15" s="26">
        <v>383</v>
      </c>
      <c r="DG15" s="26">
        <v>112</v>
      </c>
      <c r="DH15" s="26">
        <v>38</v>
      </c>
      <c r="DI15" s="26">
        <v>18</v>
      </c>
      <c r="DJ15" s="26">
        <v>10</v>
      </c>
      <c r="DK15" s="39">
        <f>(DF15*3+DG15*4+DH15*5+DI15*6)/SUM(DF15:DI15)</f>
        <v>3.439201451905626</v>
      </c>
      <c r="DL15" s="40">
        <f t="shared" si="11"/>
        <v>561</v>
      </c>
      <c r="DM15" s="26">
        <v>296</v>
      </c>
      <c r="DN15" s="26">
        <v>186</v>
      </c>
      <c r="DO15" s="26">
        <v>70</v>
      </c>
      <c r="DP15" s="26">
        <v>9</v>
      </c>
      <c r="DQ15" s="39">
        <v>91.090909090909093</v>
      </c>
      <c r="DR15" s="26">
        <v>410</v>
      </c>
      <c r="DS15" s="26">
        <v>113</v>
      </c>
      <c r="DT15" s="26">
        <v>40</v>
      </c>
      <c r="DU15" s="26">
        <v>17</v>
      </c>
      <c r="DV15" s="26">
        <v>9</v>
      </c>
      <c r="DW15" s="39">
        <f>(DR15*3+DS15*4+DT15*5+DU15*6)/SUM(DR15:DU15)</f>
        <v>3.420689655172414</v>
      </c>
      <c r="DX15" s="40">
        <f>SUM(DR15:DV15)</f>
        <v>589</v>
      </c>
      <c r="DY15" s="26">
        <v>273</v>
      </c>
      <c r="DZ15" s="26">
        <v>226</v>
      </c>
      <c r="EA15" s="26">
        <v>80</v>
      </c>
      <c r="EB15" s="26">
        <v>10</v>
      </c>
      <c r="EC15" s="39">
        <v>92.071307300509332</v>
      </c>
      <c r="ED15" s="44">
        <v>139</v>
      </c>
      <c r="EE15" s="42">
        <v>295</v>
      </c>
      <c r="EF15" s="42">
        <v>44</v>
      </c>
      <c r="EG15" s="42">
        <v>10</v>
      </c>
      <c r="EH15" s="43">
        <f t="shared" si="12"/>
        <v>488</v>
      </c>
      <c r="EI15" s="42">
        <v>375</v>
      </c>
      <c r="EJ15" s="42">
        <v>46</v>
      </c>
      <c r="EK15" s="42">
        <v>28</v>
      </c>
      <c r="EL15" s="42">
        <v>31</v>
      </c>
      <c r="EM15" s="52">
        <v>8</v>
      </c>
      <c r="EN15" s="48">
        <v>132</v>
      </c>
      <c r="EO15" s="49">
        <v>353</v>
      </c>
      <c r="EP15" s="48">
        <v>50</v>
      </c>
      <c r="EQ15" s="48">
        <v>6</v>
      </c>
      <c r="ER15" s="43">
        <f t="shared" si="13"/>
        <v>541</v>
      </c>
      <c r="ES15" s="49">
        <v>412</v>
      </c>
      <c r="ET15" s="48">
        <v>48</v>
      </c>
      <c r="EU15" s="48">
        <v>26</v>
      </c>
      <c r="EV15" s="48">
        <v>47</v>
      </c>
      <c r="EW15" s="48">
        <v>8</v>
      </c>
      <c r="EX15" s="48">
        <v>160</v>
      </c>
      <c r="EY15" s="49">
        <v>352</v>
      </c>
      <c r="EZ15" s="48">
        <v>64</v>
      </c>
      <c r="FA15" s="48">
        <v>10</v>
      </c>
      <c r="FB15" s="43">
        <f t="shared" si="14"/>
        <v>586</v>
      </c>
      <c r="FC15" s="49">
        <v>435</v>
      </c>
      <c r="FD15" s="48">
        <v>52</v>
      </c>
      <c r="FE15" s="48">
        <v>32</v>
      </c>
      <c r="FF15" s="48">
        <v>58</v>
      </c>
      <c r="FG15" s="48">
        <v>9</v>
      </c>
    </row>
    <row r="16" spans="1:163" s="50" customFormat="1" ht="10.5" customHeight="1" x14ac:dyDescent="0.2">
      <c r="A16" s="26">
        <v>365</v>
      </c>
      <c r="B16" s="26"/>
      <c r="C16" s="27">
        <v>23</v>
      </c>
      <c r="D16" s="28" t="s">
        <v>139</v>
      </c>
      <c r="E16" s="27" t="s">
        <v>111</v>
      </c>
      <c r="F16" s="27" t="s">
        <v>132</v>
      </c>
      <c r="G16" s="27" t="s">
        <v>140</v>
      </c>
      <c r="H16" s="29">
        <f>SUM(I16:M16)</f>
        <v>181</v>
      </c>
      <c r="I16" s="30">
        <v>42</v>
      </c>
      <c r="J16" s="30">
        <v>66</v>
      </c>
      <c r="K16" s="30">
        <v>72</v>
      </c>
      <c r="L16" s="30"/>
      <c r="M16" s="30">
        <v>1</v>
      </c>
      <c r="N16" s="32">
        <v>89.438888888888883</v>
      </c>
      <c r="O16" s="33">
        <v>79.240555555555474</v>
      </c>
      <c r="P16" s="29">
        <f>SUM(Q16:U16)</f>
        <v>206</v>
      </c>
      <c r="Q16" s="30">
        <v>73</v>
      </c>
      <c r="R16" s="30">
        <v>60</v>
      </c>
      <c r="S16" s="30">
        <v>66</v>
      </c>
      <c r="T16" s="30">
        <v>2</v>
      </c>
      <c r="U16" s="30">
        <v>5</v>
      </c>
      <c r="V16" s="32">
        <v>90.158415841584159</v>
      </c>
      <c r="W16" s="33">
        <v>78.955999999999904</v>
      </c>
      <c r="X16" s="29">
        <f>SUM(Y16:AC16)</f>
        <v>246</v>
      </c>
      <c r="Y16" s="30">
        <v>74</v>
      </c>
      <c r="Z16" s="30">
        <v>98</v>
      </c>
      <c r="AA16" s="30">
        <v>67</v>
      </c>
      <c r="AB16" s="30">
        <v>2</v>
      </c>
      <c r="AC16" s="30">
        <v>5</v>
      </c>
      <c r="AD16" s="32">
        <v>90.390946502057616</v>
      </c>
      <c r="AE16" s="33">
        <v>77.74223577235766</v>
      </c>
      <c r="AF16" s="29">
        <f>SUM(AG16:AK16)</f>
        <v>282</v>
      </c>
      <c r="AG16" s="30">
        <v>76</v>
      </c>
      <c r="AH16" s="30">
        <v>119</v>
      </c>
      <c r="AI16" s="30">
        <v>80</v>
      </c>
      <c r="AJ16" s="30">
        <v>1</v>
      </c>
      <c r="AK16" s="30">
        <v>6</v>
      </c>
      <c r="AL16" s="32">
        <v>89.521582733812949</v>
      </c>
      <c r="AM16" s="33">
        <v>75.678404255319208</v>
      </c>
      <c r="AN16" s="30">
        <v>74</v>
      </c>
      <c r="AO16" s="30">
        <v>67</v>
      </c>
      <c r="AP16" s="30">
        <v>16</v>
      </c>
      <c r="AQ16" s="30">
        <v>75</v>
      </c>
      <c r="AR16" s="30">
        <v>70</v>
      </c>
      <c r="AS16" s="30">
        <v>29</v>
      </c>
      <c r="AT16" s="30">
        <v>92</v>
      </c>
      <c r="AU16" s="30">
        <v>63</v>
      </c>
      <c r="AV16" s="30">
        <v>25</v>
      </c>
      <c r="AW16" s="30">
        <v>89</v>
      </c>
      <c r="AX16" s="30">
        <v>74</v>
      </c>
      <c r="AY16" s="30">
        <v>18</v>
      </c>
      <c r="AZ16" s="30">
        <v>109</v>
      </c>
      <c r="BA16" s="30">
        <v>77</v>
      </c>
      <c r="BB16" s="30">
        <v>20</v>
      </c>
      <c r="BC16" s="30">
        <v>139</v>
      </c>
      <c r="BD16" s="30">
        <v>90</v>
      </c>
      <c r="BE16" s="30">
        <v>17</v>
      </c>
      <c r="BF16" s="27">
        <v>2</v>
      </c>
      <c r="BG16" s="27">
        <v>23</v>
      </c>
      <c r="BH16" s="27">
        <v>1</v>
      </c>
      <c r="BI16" s="27">
        <v>16</v>
      </c>
      <c r="BJ16" s="27"/>
      <c r="BK16" s="27">
        <v>17</v>
      </c>
      <c r="BL16" s="34">
        <v>291</v>
      </c>
      <c r="BM16" s="34">
        <v>317</v>
      </c>
      <c r="BN16" s="34">
        <v>356</v>
      </c>
      <c r="BO16" s="34">
        <v>411</v>
      </c>
      <c r="BP16" s="38">
        <v>82</v>
      </c>
      <c r="BQ16" s="38">
        <v>381</v>
      </c>
      <c r="BR16" s="38">
        <v>1157</v>
      </c>
      <c r="BS16" s="38">
        <v>1368</v>
      </c>
      <c r="BT16" s="36">
        <f>(BP16*1+BQ16*2+BR16*3+BS16*4)/SUM(BP16:BS16)</f>
        <v>3.2754350736278446</v>
      </c>
      <c r="BU16" s="38">
        <v>159</v>
      </c>
      <c r="BV16" s="38">
        <v>371</v>
      </c>
      <c r="BW16" s="38">
        <v>1401</v>
      </c>
      <c r="BX16" s="38">
        <v>1057</v>
      </c>
      <c r="BY16" s="36">
        <f>(BU16*1+BV16*2+BW16*3+BX16*4)/SUM(BU16:BX16)</f>
        <v>3.1231593038821956</v>
      </c>
      <c r="BZ16" s="38">
        <v>90</v>
      </c>
      <c r="CA16" s="38">
        <v>414</v>
      </c>
      <c r="CB16" s="38">
        <v>1484</v>
      </c>
      <c r="CC16" s="38">
        <v>1571</v>
      </c>
      <c r="CD16" s="36">
        <f>(BZ16*1+CA16*2+CB16*3+CC16*4)/SUM(BZ16:CC16)</f>
        <v>3.2745153132902503</v>
      </c>
      <c r="CE16" s="38">
        <v>188</v>
      </c>
      <c r="CF16" s="38">
        <v>432</v>
      </c>
      <c r="CG16" s="38">
        <v>1740</v>
      </c>
      <c r="CH16" s="38">
        <v>1199</v>
      </c>
      <c r="CI16" s="36">
        <f>(CE16*1+CF16*2+CG16*3+CH16*4)/SUM(CE16:CH16)</f>
        <v>3.1098623208766507</v>
      </c>
      <c r="CJ16" s="38">
        <v>104</v>
      </c>
      <c r="CK16" s="38">
        <v>470</v>
      </c>
      <c r="CL16" s="38">
        <v>1498</v>
      </c>
      <c r="CM16" s="38">
        <v>1674</v>
      </c>
      <c r="CN16" s="36">
        <f>(CJ16*1+CK16*2+CL16*3+CM16*4)/SUM(CJ16:CM16)</f>
        <v>3.2658836091831285</v>
      </c>
      <c r="CO16" s="38">
        <v>178</v>
      </c>
      <c r="CP16" s="38">
        <v>520</v>
      </c>
      <c r="CQ16" s="38">
        <v>1732</v>
      </c>
      <c r="CR16" s="38">
        <v>1316</v>
      </c>
      <c r="CS16" s="36">
        <f>(CO16*1+CP16*2+CQ16*3+CR16*4)/SUM(CO16:CR16)</f>
        <v>3.1174586225306995</v>
      </c>
      <c r="CT16" s="26">
        <v>77</v>
      </c>
      <c r="CU16" s="26">
        <v>35</v>
      </c>
      <c r="CV16" s="26">
        <v>6</v>
      </c>
      <c r="CW16" s="26">
        <v>4</v>
      </c>
      <c r="CX16" s="26">
        <v>0</v>
      </c>
      <c r="CY16" s="39">
        <f t="shared" si="15"/>
        <v>3.4836065573770494</v>
      </c>
      <c r="CZ16" s="40">
        <f t="shared" si="16"/>
        <v>122</v>
      </c>
      <c r="DA16" s="26">
        <v>46</v>
      </c>
      <c r="DB16" s="26">
        <v>41</v>
      </c>
      <c r="DC16" s="26">
        <v>29</v>
      </c>
      <c r="DD16" s="26">
        <v>6</v>
      </c>
      <c r="DE16" s="39">
        <v>95.098360655737707</v>
      </c>
      <c r="DF16" s="26">
        <v>83</v>
      </c>
      <c r="DG16" s="26">
        <v>32</v>
      </c>
      <c r="DH16" s="26">
        <v>5</v>
      </c>
      <c r="DI16" s="26">
        <v>6</v>
      </c>
      <c r="DJ16" s="26">
        <v>5</v>
      </c>
      <c r="DK16" s="39">
        <f>(DF16*3+DG16*4+DH16*5+DI16*6)/SUM(DF16:DI16)</f>
        <v>3.4761904761904763</v>
      </c>
      <c r="DL16" s="40">
        <f t="shared" si="11"/>
        <v>131</v>
      </c>
      <c r="DM16" s="26">
        <v>28</v>
      </c>
      <c r="DN16" s="26">
        <v>52</v>
      </c>
      <c r="DO16" s="26">
        <v>40</v>
      </c>
      <c r="DP16" s="26">
        <v>11</v>
      </c>
      <c r="DQ16" s="39">
        <v>97.496183206106863</v>
      </c>
      <c r="DR16" s="26">
        <v>110</v>
      </c>
      <c r="DS16" s="26">
        <v>36</v>
      </c>
      <c r="DT16" s="26">
        <v>13</v>
      </c>
      <c r="DU16" s="26">
        <v>5</v>
      </c>
      <c r="DV16" s="26">
        <v>1</v>
      </c>
      <c r="DW16" s="39">
        <f>(DR16*3+DS16*4+DT16*5+DU16*6)/SUM(DR16:DU16)</f>
        <v>3.4695121951219514</v>
      </c>
      <c r="DX16" s="40">
        <f>SUM(DR16:DV16)</f>
        <v>165</v>
      </c>
      <c r="DY16" s="26">
        <v>41</v>
      </c>
      <c r="DZ16" s="26">
        <v>64</v>
      </c>
      <c r="EA16" s="26">
        <v>44</v>
      </c>
      <c r="EB16" s="26">
        <v>16</v>
      </c>
      <c r="EC16" s="39">
        <v>97.569696969696963</v>
      </c>
      <c r="ED16" s="44">
        <v>40</v>
      </c>
      <c r="EE16" s="42">
        <v>66</v>
      </c>
      <c r="EF16" s="42">
        <v>4</v>
      </c>
      <c r="EG16" s="42">
        <v>1</v>
      </c>
      <c r="EH16" s="43">
        <f t="shared" si="12"/>
        <v>111</v>
      </c>
      <c r="EI16" s="42">
        <v>81</v>
      </c>
      <c r="EJ16" s="42">
        <v>22</v>
      </c>
      <c r="EK16" s="42">
        <v>2</v>
      </c>
      <c r="EL16" s="42">
        <v>6</v>
      </c>
      <c r="EM16" s="52">
        <v>0</v>
      </c>
      <c r="EN16" s="48">
        <v>45</v>
      </c>
      <c r="EO16" s="49">
        <v>75</v>
      </c>
      <c r="EP16" s="48">
        <v>13</v>
      </c>
      <c r="EQ16" s="48">
        <v>1</v>
      </c>
      <c r="ER16" s="43">
        <f t="shared" si="13"/>
        <v>134</v>
      </c>
      <c r="ES16" s="49">
        <v>97</v>
      </c>
      <c r="ET16" s="48">
        <v>19</v>
      </c>
      <c r="EU16" s="48">
        <v>7</v>
      </c>
      <c r="EV16" s="48">
        <v>11</v>
      </c>
      <c r="EW16" s="48">
        <v>0</v>
      </c>
      <c r="EX16" s="48">
        <v>58</v>
      </c>
      <c r="EY16" s="49">
        <v>82</v>
      </c>
      <c r="EZ16" s="48">
        <v>16</v>
      </c>
      <c r="FA16" s="48">
        <v>1</v>
      </c>
      <c r="FB16" s="43">
        <f t="shared" si="14"/>
        <v>157</v>
      </c>
      <c r="FC16" s="49">
        <v>120</v>
      </c>
      <c r="FD16" s="48">
        <v>15</v>
      </c>
      <c r="FE16" s="48">
        <v>5</v>
      </c>
      <c r="FF16" s="48">
        <v>17</v>
      </c>
      <c r="FG16" s="48">
        <v>0</v>
      </c>
    </row>
    <row r="17" spans="1:163" s="50" customFormat="1" ht="10.5" customHeight="1" x14ac:dyDescent="0.2">
      <c r="A17" s="26">
        <v>405</v>
      </c>
      <c r="B17" s="26"/>
      <c r="C17" s="27">
        <v>24</v>
      </c>
      <c r="D17" s="28" t="s">
        <v>136</v>
      </c>
      <c r="E17" s="27" t="s">
        <v>124</v>
      </c>
      <c r="F17" s="27" t="s">
        <v>132</v>
      </c>
      <c r="G17" s="27" t="s">
        <v>141</v>
      </c>
      <c r="H17" s="29"/>
      <c r="I17" s="30"/>
      <c r="J17" s="30"/>
      <c r="K17" s="30"/>
      <c r="L17" s="30"/>
      <c r="M17" s="30"/>
      <c r="N17" s="32"/>
      <c r="O17" s="33"/>
      <c r="P17" s="29"/>
      <c r="Q17" s="30"/>
      <c r="R17" s="30"/>
      <c r="S17" s="30"/>
      <c r="T17" s="30"/>
      <c r="U17" s="30"/>
      <c r="V17" s="32"/>
      <c r="W17" s="33"/>
      <c r="X17" s="29"/>
      <c r="Y17" s="30"/>
      <c r="Z17" s="30"/>
      <c r="AA17" s="30"/>
      <c r="AB17" s="30"/>
      <c r="AC17" s="30"/>
      <c r="AD17" s="32"/>
      <c r="AE17" s="33"/>
      <c r="AF17" s="29"/>
      <c r="AG17" s="30"/>
      <c r="AH17" s="30"/>
      <c r="AI17" s="30"/>
      <c r="AJ17" s="30"/>
      <c r="AK17" s="30"/>
      <c r="AL17" s="32"/>
      <c r="AM17" s="33"/>
      <c r="AN17" s="30"/>
      <c r="AO17" s="30"/>
      <c r="AP17" s="30"/>
      <c r="AQ17" s="30"/>
      <c r="AR17" s="30"/>
      <c r="AS17" s="30"/>
      <c r="AT17" s="30"/>
      <c r="AU17" s="30"/>
      <c r="AV17" s="30"/>
      <c r="AW17" s="30"/>
      <c r="AX17" s="30"/>
      <c r="AY17" s="30"/>
      <c r="AZ17" s="30"/>
      <c r="BA17" s="30"/>
      <c r="BB17" s="30"/>
      <c r="BC17" s="30"/>
      <c r="BD17" s="30"/>
      <c r="BE17" s="30"/>
      <c r="BF17" s="27"/>
      <c r="BG17" s="27"/>
      <c r="BH17" s="27"/>
      <c r="BI17" s="27"/>
      <c r="BJ17" s="27"/>
      <c r="BK17" s="27"/>
      <c r="BL17" s="34"/>
      <c r="BM17" s="34"/>
      <c r="BN17" s="34"/>
      <c r="BO17" s="34"/>
      <c r="BP17" s="37"/>
      <c r="BQ17" s="37"/>
      <c r="BR17" s="37"/>
      <c r="BS17" s="37"/>
      <c r="BT17" s="36"/>
      <c r="BU17" s="37"/>
      <c r="BV17" s="37"/>
      <c r="BW17" s="37"/>
      <c r="BX17" s="37"/>
      <c r="BY17" s="36"/>
      <c r="BZ17" s="37"/>
      <c r="CA17" s="37"/>
      <c r="CB17" s="37"/>
      <c r="CC17" s="37"/>
      <c r="CD17" s="36"/>
      <c r="CE17" s="37"/>
      <c r="CF17" s="37"/>
      <c r="CG17" s="37"/>
      <c r="CH17" s="37"/>
      <c r="CI17" s="36"/>
      <c r="CJ17" s="37"/>
      <c r="CK17" s="37"/>
      <c r="CL17" s="37"/>
      <c r="CM17" s="37"/>
      <c r="CN17" s="36"/>
      <c r="CO17" s="37"/>
      <c r="CP17" s="37"/>
      <c r="CQ17" s="37"/>
      <c r="CR17" s="37"/>
      <c r="CS17" s="36"/>
      <c r="CT17" s="26">
        <v>0</v>
      </c>
      <c r="CU17" s="26">
        <v>0</v>
      </c>
      <c r="CV17" s="26">
        <v>0</v>
      </c>
      <c r="CW17" s="26">
        <v>1</v>
      </c>
      <c r="CX17" s="26">
        <v>0</v>
      </c>
      <c r="CY17" s="39">
        <f t="shared" si="15"/>
        <v>6</v>
      </c>
      <c r="CZ17" s="40">
        <f t="shared" si="16"/>
        <v>1</v>
      </c>
      <c r="DA17" s="26">
        <v>1</v>
      </c>
      <c r="DB17" s="26">
        <v>0</v>
      </c>
      <c r="DC17" s="26">
        <v>0</v>
      </c>
      <c r="DD17" s="26">
        <v>0</v>
      </c>
      <c r="DE17" s="39">
        <v>83</v>
      </c>
      <c r="DF17" s="26"/>
      <c r="DG17" s="26"/>
      <c r="DH17" s="26"/>
      <c r="DI17" s="26"/>
      <c r="DJ17" s="26"/>
      <c r="DK17" s="39"/>
      <c r="DL17" s="40"/>
      <c r="DM17" s="26"/>
      <c r="DN17" s="26"/>
      <c r="DO17" s="26"/>
      <c r="DP17" s="26"/>
      <c r="DQ17" s="39"/>
      <c r="DR17" s="26"/>
      <c r="DS17" s="26"/>
      <c r="DT17" s="26"/>
      <c r="DU17" s="26"/>
      <c r="DV17" s="26"/>
      <c r="DW17" s="39"/>
      <c r="DX17" s="40"/>
      <c r="DY17" s="26"/>
      <c r="DZ17" s="26"/>
      <c r="EA17" s="26"/>
      <c r="EB17" s="26"/>
      <c r="EC17" s="39"/>
      <c r="ED17" s="44"/>
      <c r="EE17" s="42"/>
      <c r="EF17" s="42"/>
      <c r="EG17" s="42"/>
      <c r="EH17" s="43"/>
      <c r="EI17" s="42"/>
      <c r="EJ17" s="42"/>
      <c r="EK17" s="42"/>
      <c r="EL17" s="42"/>
      <c r="EM17" s="52"/>
      <c r="EN17" s="48"/>
      <c r="EO17" s="49"/>
      <c r="EP17" s="48"/>
      <c r="EQ17" s="48"/>
      <c r="ER17" s="43">
        <f t="shared" si="13"/>
        <v>0</v>
      </c>
      <c r="ES17" s="49"/>
      <c r="ET17" s="48"/>
      <c r="EU17" s="48"/>
      <c r="EV17" s="48"/>
      <c r="EW17" s="48"/>
      <c r="EX17" s="48"/>
      <c r="EY17" s="49"/>
      <c r="EZ17" s="48"/>
      <c r="FA17" s="48"/>
      <c r="FB17" s="43">
        <f t="shared" si="14"/>
        <v>0</v>
      </c>
      <c r="FC17" s="49"/>
      <c r="FD17" s="48"/>
      <c r="FE17" s="48"/>
      <c r="FF17" s="48"/>
      <c r="FG17" s="48"/>
    </row>
    <row r="18" spans="1:163" s="50" customFormat="1" ht="10.5" customHeight="1" x14ac:dyDescent="0.2">
      <c r="A18" s="26">
        <v>367</v>
      </c>
      <c r="B18" s="26"/>
      <c r="C18" s="27">
        <v>25</v>
      </c>
      <c r="D18" s="28" t="s">
        <v>142</v>
      </c>
      <c r="E18" s="27" t="s">
        <v>126</v>
      </c>
      <c r="F18" s="27" t="s">
        <v>132</v>
      </c>
      <c r="G18" s="27" t="s">
        <v>143</v>
      </c>
      <c r="H18" s="29">
        <f t="shared" ref="H18:H25" si="17">SUM(I18:M18)</f>
        <v>78</v>
      </c>
      <c r="I18" s="30">
        <v>52</v>
      </c>
      <c r="J18" s="30">
        <v>20</v>
      </c>
      <c r="K18" s="30">
        <v>3</v>
      </c>
      <c r="L18" s="30">
        <v>1</v>
      </c>
      <c r="M18" s="30">
        <v>2</v>
      </c>
      <c r="N18" s="32">
        <v>77.012987012987011</v>
      </c>
      <c r="O18" s="33">
        <v>65.931666666666672</v>
      </c>
      <c r="P18" s="29">
        <f t="shared" ref="P18:P25" si="18">SUM(Q18:U18)</f>
        <v>91</v>
      </c>
      <c r="Q18" s="30">
        <v>47</v>
      </c>
      <c r="R18" s="30">
        <v>35</v>
      </c>
      <c r="S18" s="30">
        <v>4</v>
      </c>
      <c r="T18" s="30">
        <v>1</v>
      </c>
      <c r="U18" s="30">
        <v>4</v>
      </c>
      <c r="V18" s="32">
        <v>78.36666666666666</v>
      </c>
      <c r="W18" s="33">
        <v>61.768750000000018</v>
      </c>
      <c r="X18" s="29">
        <f t="shared" ref="X18:X25" si="19">SUM(Y18:AC18)</f>
        <v>108</v>
      </c>
      <c r="Y18" s="30">
        <v>69</v>
      </c>
      <c r="Z18" s="30">
        <v>32</v>
      </c>
      <c r="AA18" s="30">
        <v>5</v>
      </c>
      <c r="AB18" s="30">
        <v>0</v>
      </c>
      <c r="AC18" s="30">
        <v>2</v>
      </c>
      <c r="AD18" s="32">
        <v>77.666666666666671</v>
      </c>
      <c r="AE18" s="33">
        <v>65.871574074074076</v>
      </c>
      <c r="AF18" s="29">
        <f t="shared" ref="AF18:AF25" si="20">SUM(AG18:AK18)</f>
        <v>79</v>
      </c>
      <c r="AG18" s="30">
        <v>40</v>
      </c>
      <c r="AH18" s="30">
        <v>34</v>
      </c>
      <c r="AI18" s="30">
        <v>4</v>
      </c>
      <c r="AJ18" s="30">
        <v>0</v>
      </c>
      <c r="AK18" s="30">
        <v>1</v>
      </c>
      <c r="AL18" s="32">
        <v>76.948717948717942</v>
      </c>
      <c r="AM18" s="33">
        <v>60.148987341772184</v>
      </c>
      <c r="AN18" s="30">
        <v>15</v>
      </c>
      <c r="AO18" s="30">
        <v>41</v>
      </c>
      <c r="AP18" s="30">
        <v>15</v>
      </c>
      <c r="AQ18" s="30">
        <v>35</v>
      </c>
      <c r="AR18" s="30">
        <v>51</v>
      </c>
      <c r="AS18" s="30">
        <v>18</v>
      </c>
      <c r="AT18" s="30">
        <v>37</v>
      </c>
      <c r="AU18" s="30">
        <v>55</v>
      </c>
      <c r="AV18" s="30">
        <v>13</v>
      </c>
      <c r="AW18" s="30">
        <v>30</v>
      </c>
      <c r="AX18" s="30">
        <v>37</v>
      </c>
      <c r="AY18" s="30">
        <v>11</v>
      </c>
      <c r="AZ18" s="30">
        <v>38</v>
      </c>
      <c r="BA18" s="30">
        <v>42</v>
      </c>
      <c r="BB18" s="30">
        <v>11</v>
      </c>
      <c r="BC18" s="30">
        <v>33</v>
      </c>
      <c r="BD18" s="30">
        <v>63</v>
      </c>
      <c r="BE18" s="30">
        <v>12</v>
      </c>
      <c r="BF18" s="27">
        <v>1</v>
      </c>
      <c r="BG18" s="27">
        <v>2</v>
      </c>
      <c r="BH18" s="27"/>
      <c r="BI18" s="27">
        <v>2</v>
      </c>
      <c r="BJ18" s="27"/>
      <c r="BK18" s="27"/>
      <c r="BL18" s="34">
        <v>176</v>
      </c>
      <c r="BM18" s="34">
        <v>164</v>
      </c>
      <c r="BN18" s="34">
        <v>137</v>
      </c>
      <c r="BO18" s="34">
        <v>177</v>
      </c>
      <c r="BP18" s="38">
        <v>57</v>
      </c>
      <c r="BQ18" s="38">
        <v>212</v>
      </c>
      <c r="BR18" s="38">
        <v>681</v>
      </c>
      <c r="BS18" s="38">
        <v>502</v>
      </c>
      <c r="BT18" s="36">
        <f t="shared" ref="BT18:BT25" si="21">(BP18*1+BQ18*2+BR18*3+BS18*4)/SUM(BP18:BS18)</f>
        <v>3.1212121212121211</v>
      </c>
      <c r="BU18" s="38">
        <v>99</v>
      </c>
      <c r="BV18" s="38">
        <v>191</v>
      </c>
      <c r="BW18" s="38">
        <v>722</v>
      </c>
      <c r="BX18" s="38">
        <v>440</v>
      </c>
      <c r="BY18" s="36">
        <f t="shared" ref="BY18:BY25" si="22">(BU18*1+BV18*2+BW18*3+BX18*4)/SUM(BU18:BX18)</f>
        <v>3.0351239669421486</v>
      </c>
      <c r="BZ18" s="38">
        <v>50</v>
      </c>
      <c r="CA18" s="38">
        <v>228</v>
      </c>
      <c r="CB18" s="38">
        <v>754</v>
      </c>
      <c r="CC18" s="38">
        <v>566</v>
      </c>
      <c r="CD18" s="36">
        <f t="shared" ref="CD18:CD25" si="23">(BZ18*1+CA18*2+CB18*3+CC18*4)/SUM(BZ18:CC18)</f>
        <v>3.1489361702127661</v>
      </c>
      <c r="CE18" s="38">
        <v>69</v>
      </c>
      <c r="CF18" s="38">
        <v>183</v>
      </c>
      <c r="CG18" s="38">
        <v>852</v>
      </c>
      <c r="CH18" s="38">
        <v>494</v>
      </c>
      <c r="CI18" s="36">
        <f t="shared" ref="CI18:CI25" si="24">(CE18*1+CF18*2+CG18*3+CH18*4)/SUM(CE18:CH18)</f>
        <v>3.1082603254067585</v>
      </c>
      <c r="CJ18" s="38">
        <v>41</v>
      </c>
      <c r="CK18" s="38">
        <v>191</v>
      </c>
      <c r="CL18" s="38">
        <v>613</v>
      </c>
      <c r="CM18" s="38">
        <v>507</v>
      </c>
      <c r="CN18" s="36">
        <f t="shared" ref="CN18:CN25" si="25">(CJ18*1+CK18*2+CL18*3+CM18*4)/SUM(CJ18:CM18)</f>
        <v>3.1730769230769229</v>
      </c>
      <c r="CO18" s="38">
        <v>104</v>
      </c>
      <c r="CP18" s="38">
        <v>160</v>
      </c>
      <c r="CQ18" s="38">
        <v>673</v>
      </c>
      <c r="CR18" s="38">
        <v>415</v>
      </c>
      <c r="CS18" s="36">
        <f t="shared" ref="CS18:CS25" si="26">(CO18*1+CP18*2+CQ18*3+CR18*4)/SUM(CO18:CR18)</f>
        <v>3.0347633136094676</v>
      </c>
      <c r="CT18" s="26">
        <v>49</v>
      </c>
      <c r="CU18" s="26">
        <v>8</v>
      </c>
      <c r="CV18" s="26">
        <v>2</v>
      </c>
      <c r="CW18" s="26">
        <v>1</v>
      </c>
      <c r="CX18" s="26">
        <v>0</v>
      </c>
      <c r="CY18" s="39">
        <f t="shared" si="15"/>
        <v>3.25</v>
      </c>
      <c r="CZ18" s="40">
        <f t="shared" si="16"/>
        <v>60</v>
      </c>
      <c r="DA18" s="26">
        <v>14</v>
      </c>
      <c r="DB18" s="26">
        <v>33</v>
      </c>
      <c r="DC18" s="26">
        <v>13</v>
      </c>
      <c r="DD18" s="26">
        <v>0</v>
      </c>
      <c r="DE18" s="39">
        <v>94.583333333333329</v>
      </c>
      <c r="DF18" s="26">
        <v>50</v>
      </c>
      <c r="DG18" s="26">
        <v>16</v>
      </c>
      <c r="DH18" s="26">
        <v>2</v>
      </c>
      <c r="DI18" s="26">
        <v>1</v>
      </c>
      <c r="DJ18" s="26">
        <v>2</v>
      </c>
      <c r="DK18" s="39">
        <f t="shared" ref="DK18:DK25" si="27">(DF18*3+DG18*4+DH18*5+DI18*6)/SUM(DF18:DI18)</f>
        <v>3.3333333333333335</v>
      </c>
      <c r="DL18" s="40">
        <f t="shared" ref="DL18:DL25" si="28">SUM(DF18:DJ18)</f>
        <v>71</v>
      </c>
      <c r="DM18" s="26">
        <v>35</v>
      </c>
      <c r="DN18" s="26">
        <v>31</v>
      </c>
      <c r="DO18" s="26">
        <v>5</v>
      </c>
      <c r="DP18" s="26">
        <v>0</v>
      </c>
      <c r="DQ18" s="39">
        <v>91.718309859154928</v>
      </c>
      <c r="DR18" s="26">
        <v>42</v>
      </c>
      <c r="DS18" s="26">
        <v>17</v>
      </c>
      <c r="DT18" s="26">
        <v>5</v>
      </c>
      <c r="DU18" s="26">
        <v>4</v>
      </c>
      <c r="DV18" s="26">
        <v>2</v>
      </c>
      <c r="DW18" s="39">
        <f t="shared" ref="DW18:DW25" si="29">(DR18*3+DS18*4+DT18*5+DU18*6)/SUM(DR18:DU18)</f>
        <v>3.5735294117647061</v>
      </c>
      <c r="DX18" s="40">
        <f t="shared" ref="DX18:DX25" si="30">SUM(DR18:DV18)</f>
        <v>70</v>
      </c>
      <c r="DY18" s="26">
        <v>37</v>
      </c>
      <c r="DZ18" s="26">
        <v>20</v>
      </c>
      <c r="EA18" s="26">
        <v>10</v>
      </c>
      <c r="EB18" s="26">
        <v>3</v>
      </c>
      <c r="EC18" s="39">
        <v>91.757142857142853</v>
      </c>
      <c r="ED18" s="44">
        <v>20</v>
      </c>
      <c r="EE18" s="42">
        <v>39</v>
      </c>
      <c r="EF18" s="42">
        <v>7</v>
      </c>
      <c r="EG18" s="42">
        <v>2</v>
      </c>
      <c r="EH18" s="43">
        <f t="shared" si="12"/>
        <v>68</v>
      </c>
      <c r="EI18" s="42">
        <v>52</v>
      </c>
      <c r="EJ18" s="42">
        <v>11</v>
      </c>
      <c r="EK18" s="42">
        <v>0</v>
      </c>
      <c r="EL18" s="42">
        <v>3</v>
      </c>
      <c r="EM18" s="52">
        <v>2</v>
      </c>
      <c r="EN18" s="48">
        <v>19</v>
      </c>
      <c r="EO18" s="49">
        <v>40</v>
      </c>
      <c r="EP18" s="48">
        <v>1</v>
      </c>
      <c r="EQ18" s="48">
        <v>1</v>
      </c>
      <c r="ER18" s="43">
        <f t="shared" si="13"/>
        <v>61</v>
      </c>
      <c r="ES18" s="49">
        <v>42</v>
      </c>
      <c r="ET18" s="48">
        <v>13</v>
      </c>
      <c r="EU18" s="48">
        <v>0</v>
      </c>
      <c r="EV18" s="48">
        <v>6</v>
      </c>
      <c r="EW18" s="48">
        <v>0</v>
      </c>
      <c r="EX18" s="48">
        <v>22</v>
      </c>
      <c r="EY18" s="49">
        <v>44</v>
      </c>
      <c r="EZ18" s="48">
        <v>6</v>
      </c>
      <c r="FA18" s="48">
        <v>1</v>
      </c>
      <c r="FB18" s="43">
        <f t="shared" si="14"/>
        <v>73</v>
      </c>
      <c r="FC18" s="49">
        <v>51</v>
      </c>
      <c r="FD18" s="48">
        <v>13</v>
      </c>
      <c r="FE18" s="48">
        <v>2</v>
      </c>
      <c r="FF18" s="48">
        <v>4</v>
      </c>
      <c r="FG18" s="48">
        <v>3</v>
      </c>
    </row>
    <row r="19" spans="1:163" s="50" customFormat="1" ht="10.5" customHeight="1" x14ac:dyDescent="0.2">
      <c r="A19" s="26">
        <v>368</v>
      </c>
      <c r="B19" s="26"/>
      <c r="C19" s="27">
        <v>26</v>
      </c>
      <c r="D19" s="28" t="s">
        <v>136</v>
      </c>
      <c r="E19" s="27" t="s">
        <v>128</v>
      </c>
      <c r="F19" s="27" t="s">
        <v>132</v>
      </c>
      <c r="G19" s="27" t="s">
        <v>144</v>
      </c>
      <c r="H19" s="29">
        <f t="shared" si="17"/>
        <v>67</v>
      </c>
      <c r="I19" s="30">
        <v>21</v>
      </c>
      <c r="J19" s="30">
        <v>12</v>
      </c>
      <c r="K19" s="30">
        <v>34</v>
      </c>
      <c r="L19" s="30"/>
      <c r="M19" s="30"/>
      <c r="N19" s="32">
        <v>82.701492537313428</v>
      </c>
      <c r="O19" s="33">
        <v>65.187164179104499</v>
      </c>
      <c r="P19" s="29">
        <f t="shared" si="18"/>
        <v>64</v>
      </c>
      <c r="Q19" s="30">
        <v>28</v>
      </c>
      <c r="R19" s="30">
        <v>10</v>
      </c>
      <c r="S19" s="30">
        <v>26</v>
      </c>
      <c r="T19" s="30"/>
      <c r="U19" s="30"/>
      <c r="V19" s="32">
        <v>78.587301587301582</v>
      </c>
      <c r="W19" s="33">
        <v>63.950645161290339</v>
      </c>
      <c r="X19" s="29">
        <f t="shared" si="19"/>
        <v>60</v>
      </c>
      <c r="Y19" s="30">
        <v>22</v>
      </c>
      <c r="Z19" s="30">
        <v>26</v>
      </c>
      <c r="AA19" s="30">
        <v>12</v>
      </c>
      <c r="AB19" s="30">
        <v>0</v>
      </c>
      <c r="AC19" s="30">
        <v>0</v>
      </c>
      <c r="AD19" s="32">
        <v>81.11666666666666</v>
      </c>
      <c r="AE19" s="33">
        <v>59.959166666666654</v>
      </c>
      <c r="AF19" s="29">
        <f t="shared" si="20"/>
        <v>66</v>
      </c>
      <c r="AG19" s="30">
        <v>24</v>
      </c>
      <c r="AH19" s="30">
        <v>22</v>
      </c>
      <c r="AI19" s="30">
        <v>18</v>
      </c>
      <c r="AJ19" s="30">
        <v>0</v>
      </c>
      <c r="AK19" s="30">
        <v>2</v>
      </c>
      <c r="AL19" s="32">
        <v>78.907692307692301</v>
      </c>
      <c r="AM19" s="33">
        <v>55.008636363636356</v>
      </c>
      <c r="AN19" s="30">
        <v>15</v>
      </c>
      <c r="AO19" s="30">
        <v>32</v>
      </c>
      <c r="AP19" s="30">
        <v>15</v>
      </c>
      <c r="AQ19" s="30">
        <v>28</v>
      </c>
      <c r="AR19" s="30">
        <v>38</v>
      </c>
      <c r="AS19" s="30">
        <v>21</v>
      </c>
      <c r="AT19" s="30">
        <v>23</v>
      </c>
      <c r="AU19" s="30">
        <v>33</v>
      </c>
      <c r="AV19" s="30">
        <v>15</v>
      </c>
      <c r="AW19" s="30">
        <v>30</v>
      </c>
      <c r="AX19" s="30">
        <v>29</v>
      </c>
      <c r="AY19" s="30">
        <v>8</v>
      </c>
      <c r="AZ19" s="30">
        <v>30</v>
      </c>
      <c r="BA19" s="30">
        <v>27</v>
      </c>
      <c r="BB19" s="30">
        <v>7</v>
      </c>
      <c r="BC19" s="30">
        <v>21</v>
      </c>
      <c r="BD19" s="30">
        <v>25</v>
      </c>
      <c r="BE19" s="30">
        <v>14</v>
      </c>
      <c r="BF19" s="27"/>
      <c r="BG19" s="27">
        <v>2</v>
      </c>
      <c r="BH19" s="27"/>
      <c r="BI19" s="27"/>
      <c r="BJ19" s="27"/>
      <c r="BK19" s="27">
        <v>3</v>
      </c>
      <c r="BL19" s="34">
        <v>109</v>
      </c>
      <c r="BM19" s="34">
        <v>91</v>
      </c>
      <c r="BN19" s="34">
        <v>94</v>
      </c>
      <c r="BO19" s="34">
        <v>92</v>
      </c>
      <c r="BP19" s="38">
        <v>42</v>
      </c>
      <c r="BQ19" s="38">
        <v>98</v>
      </c>
      <c r="BR19" s="38">
        <v>320</v>
      </c>
      <c r="BS19" s="38">
        <v>267</v>
      </c>
      <c r="BT19" s="36">
        <f t="shared" si="21"/>
        <v>3.1169188445667126</v>
      </c>
      <c r="BU19" s="38">
        <v>57</v>
      </c>
      <c r="BV19" s="38">
        <v>99</v>
      </c>
      <c r="BW19" s="38">
        <v>356</v>
      </c>
      <c r="BX19" s="38">
        <v>215</v>
      </c>
      <c r="BY19" s="36">
        <f t="shared" si="22"/>
        <v>3.0027510316368637</v>
      </c>
      <c r="BZ19" s="38">
        <v>37</v>
      </c>
      <c r="CA19" s="38">
        <v>97</v>
      </c>
      <c r="CB19" s="38">
        <v>294</v>
      </c>
      <c r="CC19" s="38">
        <v>294</v>
      </c>
      <c r="CD19" s="36">
        <f t="shared" si="23"/>
        <v>3.1703601108033239</v>
      </c>
      <c r="CE19" s="38">
        <v>46</v>
      </c>
      <c r="CF19" s="38">
        <v>105</v>
      </c>
      <c r="CG19" s="38">
        <v>322</v>
      </c>
      <c r="CH19" s="38">
        <v>249</v>
      </c>
      <c r="CI19" s="36">
        <f t="shared" si="24"/>
        <v>3.0720221606648201</v>
      </c>
      <c r="CJ19" s="38">
        <v>24</v>
      </c>
      <c r="CK19" s="38">
        <v>93</v>
      </c>
      <c r="CL19" s="38">
        <v>285</v>
      </c>
      <c r="CM19" s="38">
        <v>221</v>
      </c>
      <c r="CN19" s="36">
        <f t="shared" si="25"/>
        <v>3.1284109149277688</v>
      </c>
      <c r="CO19" s="38">
        <v>43</v>
      </c>
      <c r="CP19" s="38">
        <v>104</v>
      </c>
      <c r="CQ19" s="38">
        <v>301</v>
      </c>
      <c r="CR19" s="38">
        <v>175</v>
      </c>
      <c r="CS19" s="36">
        <f t="shared" si="26"/>
        <v>2.9759229534510432</v>
      </c>
      <c r="CT19" s="26">
        <v>31</v>
      </c>
      <c r="CU19" s="26">
        <v>9</v>
      </c>
      <c r="CV19" s="26">
        <v>3</v>
      </c>
      <c r="CW19" s="26">
        <v>4</v>
      </c>
      <c r="CX19" s="26">
        <v>2</v>
      </c>
      <c r="CY19" s="39">
        <f t="shared" si="15"/>
        <v>3.5744680851063828</v>
      </c>
      <c r="CZ19" s="40">
        <f t="shared" si="16"/>
        <v>49</v>
      </c>
      <c r="DA19" s="26">
        <v>21</v>
      </c>
      <c r="DB19" s="26">
        <v>15</v>
      </c>
      <c r="DC19" s="26">
        <v>11</v>
      </c>
      <c r="DD19" s="26">
        <v>2</v>
      </c>
      <c r="DE19" s="39">
        <v>93.591836734693871</v>
      </c>
      <c r="DF19" s="26">
        <v>22</v>
      </c>
      <c r="DG19" s="26">
        <v>11</v>
      </c>
      <c r="DH19" s="26">
        <v>2</v>
      </c>
      <c r="DI19" s="26">
        <v>0</v>
      </c>
      <c r="DJ19" s="26">
        <v>0</v>
      </c>
      <c r="DK19" s="39">
        <f t="shared" si="27"/>
        <v>3.4285714285714284</v>
      </c>
      <c r="DL19" s="40">
        <f t="shared" si="28"/>
        <v>35</v>
      </c>
      <c r="DM19" s="26">
        <v>11</v>
      </c>
      <c r="DN19" s="26">
        <v>15</v>
      </c>
      <c r="DO19" s="26">
        <v>7</v>
      </c>
      <c r="DP19" s="26">
        <v>2</v>
      </c>
      <c r="DQ19" s="39">
        <v>94.4</v>
      </c>
      <c r="DR19" s="26">
        <v>29</v>
      </c>
      <c r="DS19" s="26">
        <v>3</v>
      </c>
      <c r="DT19" s="26">
        <v>7</v>
      </c>
      <c r="DU19" s="26">
        <v>1</v>
      </c>
      <c r="DV19" s="26">
        <v>1</v>
      </c>
      <c r="DW19" s="39">
        <f t="shared" si="29"/>
        <v>3.5</v>
      </c>
      <c r="DX19" s="40">
        <f t="shared" si="30"/>
        <v>41</v>
      </c>
      <c r="DY19" s="26">
        <v>16</v>
      </c>
      <c r="DZ19" s="26">
        <v>15</v>
      </c>
      <c r="EA19" s="26">
        <v>8</v>
      </c>
      <c r="EB19" s="26">
        <v>2</v>
      </c>
      <c r="EC19" s="39">
        <v>93.268292682926827</v>
      </c>
      <c r="ED19" s="44">
        <v>17</v>
      </c>
      <c r="EE19" s="42">
        <v>24</v>
      </c>
      <c r="EF19" s="42">
        <v>2</v>
      </c>
      <c r="EG19" s="42">
        <v>1</v>
      </c>
      <c r="EH19" s="43">
        <f t="shared" si="12"/>
        <v>44</v>
      </c>
      <c r="EI19" s="42">
        <v>34</v>
      </c>
      <c r="EJ19" s="42">
        <v>5</v>
      </c>
      <c r="EK19" s="42">
        <v>1</v>
      </c>
      <c r="EL19" s="42">
        <v>3</v>
      </c>
      <c r="EM19" s="52">
        <v>1</v>
      </c>
      <c r="EN19" s="48">
        <v>14</v>
      </c>
      <c r="EO19" s="49">
        <v>29</v>
      </c>
      <c r="EP19" s="48">
        <v>3</v>
      </c>
      <c r="EQ19" s="48">
        <v>0</v>
      </c>
      <c r="ER19" s="43">
        <f t="shared" si="13"/>
        <v>46</v>
      </c>
      <c r="ES19" s="49">
        <v>29</v>
      </c>
      <c r="ET19" s="48">
        <v>7</v>
      </c>
      <c r="EU19" s="48">
        <v>5</v>
      </c>
      <c r="EV19" s="48">
        <v>4</v>
      </c>
      <c r="EW19" s="48">
        <v>1</v>
      </c>
      <c r="EX19" s="48">
        <v>10</v>
      </c>
      <c r="EY19" s="49">
        <v>25</v>
      </c>
      <c r="EZ19" s="48">
        <v>4</v>
      </c>
      <c r="FA19" s="48">
        <v>0</v>
      </c>
      <c r="FB19" s="43">
        <f t="shared" si="14"/>
        <v>39</v>
      </c>
      <c r="FC19" s="49">
        <v>25</v>
      </c>
      <c r="FD19" s="48">
        <v>5</v>
      </c>
      <c r="FE19" s="48">
        <v>5</v>
      </c>
      <c r="FF19" s="48">
        <v>2</v>
      </c>
      <c r="FG19" s="48">
        <v>2</v>
      </c>
    </row>
    <row r="20" spans="1:163" s="50" customFormat="1" ht="10.5" customHeight="1" x14ac:dyDescent="0.2">
      <c r="A20" s="26">
        <v>347</v>
      </c>
      <c r="B20" s="26"/>
      <c r="C20" s="27">
        <v>31</v>
      </c>
      <c r="D20" s="28" t="s">
        <v>145</v>
      </c>
      <c r="E20" s="27" t="s">
        <v>111</v>
      </c>
      <c r="F20" s="27" t="s">
        <v>146</v>
      </c>
      <c r="G20" s="27" t="s">
        <v>147</v>
      </c>
      <c r="H20" s="29">
        <f t="shared" si="17"/>
        <v>212</v>
      </c>
      <c r="I20" s="30">
        <v>62</v>
      </c>
      <c r="J20" s="30">
        <v>93</v>
      </c>
      <c r="K20" s="30">
        <v>52</v>
      </c>
      <c r="L20" s="30">
        <v>2</v>
      </c>
      <c r="M20" s="30">
        <v>3</v>
      </c>
      <c r="N20" s="32">
        <v>86.080952380952382</v>
      </c>
      <c r="O20" s="33">
        <v>74.177962085307996</v>
      </c>
      <c r="P20" s="29">
        <f t="shared" si="18"/>
        <v>222</v>
      </c>
      <c r="Q20" s="30">
        <v>58</v>
      </c>
      <c r="R20" s="30">
        <v>91</v>
      </c>
      <c r="S20" s="30">
        <v>65</v>
      </c>
      <c r="T20" s="30"/>
      <c r="U20" s="30">
        <v>8</v>
      </c>
      <c r="V20" s="32">
        <v>85.718309859154928</v>
      </c>
      <c r="W20" s="33">
        <v>73.422341463414682</v>
      </c>
      <c r="X20" s="29">
        <f t="shared" si="19"/>
        <v>222</v>
      </c>
      <c r="Y20" s="30">
        <v>49</v>
      </c>
      <c r="Z20" s="30">
        <v>114</v>
      </c>
      <c r="AA20" s="30">
        <v>59</v>
      </c>
      <c r="AB20" s="30">
        <v>0</v>
      </c>
      <c r="AC20" s="30">
        <v>0</v>
      </c>
      <c r="AD20" s="32">
        <v>86.357466063348411</v>
      </c>
      <c r="AE20" s="33">
        <v>72.946788990825638</v>
      </c>
      <c r="AF20" s="29">
        <f t="shared" si="20"/>
        <v>195</v>
      </c>
      <c r="AG20" s="30">
        <v>55</v>
      </c>
      <c r="AH20" s="30">
        <v>74</v>
      </c>
      <c r="AI20" s="30">
        <v>58</v>
      </c>
      <c r="AJ20" s="30">
        <v>0</v>
      </c>
      <c r="AK20" s="30">
        <v>8</v>
      </c>
      <c r="AL20" s="32">
        <v>87.326315789473682</v>
      </c>
      <c r="AM20" s="33">
        <v>71.353692307692342</v>
      </c>
      <c r="AN20" s="30">
        <v>100</v>
      </c>
      <c r="AO20" s="30">
        <v>67</v>
      </c>
      <c r="AP20" s="30">
        <v>26</v>
      </c>
      <c r="AQ20" s="30">
        <v>118</v>
      </c>
      <c r="AR20" s="30">
        <v>76</v>
      </c>
      <c r="AS20" s="30">
        <v>30</v>
      </c>
      <c r="AT20" s="30">
        <v>91</v>
      </c>
      <c r="AU20" s="30">
        <v>89</v>
      </c>
      <c r="AV20" s="30">
        <v>31</v>
      </c>
      <c r="AW20" s="30">
        <v>109</v>
      </c>
      <c r="AX20" s="30">
        <v>77</v>
      </c>
      <c r="AY20" s="30">
        <v>26</v>
      </c>
      <c r="AZ20" s="30">
        <v>112</v>
      </c>
      <c r="BA20" s="30">
        <v>81</v>
      </c>
      <c r="BB20" s="30">
        <v>29</v>
      </c>
      <c r="BC20" s="30">
        <v>145</v>
      </c>
      <c r="BD20" s="30">
        <v>61</v>
      </c>
      <c r="BE20" s="30">
        <v>16</v>
      </c>
      <c r="BF20" s="27">
        <v>11</v>
      </c>
      <c r="BG20" s="27">
        <v>3</v>
      </c>
      <c r="BH20" s="27">
        <v>21</v>
      </c>
      <c r="BI20" s="27">
        <v>1</v>
      </c>
      <c r="BJ20" s="27">
        <v>13</v>
      </c>
      <c r="BK20" s="27">
        <v>1</v>
      </c>
      <c r="BL20" s="27">
        <v>370</v>
      </c>
      <c r="BM20" s="34">
        <v>364</v>
      </c>
      <c r="BN20" s="34">
        <v>356</v>
      </c>
      <c r="BO20" s="34">
        <v>416</v>
      </c>
      <c r="BP20" s="38">
        <v>74</v>
      </c>
      <c r="BQ20" s="38">
        <v>383</v>
      </c>
      <c r="BR20" s="38">
        <v>1357</v>
      </c>
      <c r="BS20" s="38">
        <v>1389</v>
      </c>
      <c r="BT20" s="36">
        <f t="shared" si="21"/>
        <v>3.2678738682485169</v>
      </c>
      <c r="BU20" s="38">
        <v>173</v>
      </c>
      <c r="BV20" s="38">
        <v>426</v>
      </c>
      <c r="BW20" s="38">
        <v>1501</v>
      </c>
      <c r="BX20" s="38">
        <v>1103</v>
      </c>
      <c r="BY20" s="36">
        <f t="shared" si="22"/>
        <v>3.1033406181704652</v>
      </c>
      <c r="BZ20" s="38">
        <v>80</v>
      </c>
      <c r="CA20" s="38">
        <v>434</v>
      </c>
      <c r="CB20" s="38">
        <v>1514</v>
      </c>
      <c r="CC20" s="38">
        <v>1452</v>
      </c>
      <c r="CD20" s="36">
        <f t="shared" si="23"/>
        <v>3.2465517241379311</v>
      </c>
      <c r="CE20" s="38">
        <v>190</v>
      </c>
      <c r="CF20" s="38">
        <v>498</v>
      </c>
      <c r="CG20" s="38">
        <v>1621</v>
      </c>
      <c r="CH20" s="38">
        <v>1171</v>
      </c>
      <c r="CI20" s="36">
        <f t="shared" si="24"/>
        <v>3.0841954022988505</v>
      </c>
      <c r="CJ20" s="38">
        <v>70</v>
      </c>
      <c r="CK20" s="38">
        <v>438</v>
      </c>
      <c r="CL20" s="38">
        <v>1449</v>
      </c>
      <c r="CM20" s="38">
        <v>1338</v>
      </c>
      <c r="CN20" s="36">
        <f t="shared" si="25"/>
        <v>3.2306525037936269</v>
      </c>
      <c r="CO20" s="38">
        <v>113</v>
      </c>
      <c r="CP20" s="38">
        <v>443</v>
      </c>
      <c r="CQ20" s="38">
        <v>1682</v>
      </c>
      <c r="CR20" s="38">
        <v>1057</v>
      </c>
      <c r="CS20" s="36">
        <f t="shared" si="26"/>
        <v>3.1177541729893776</v>
      </c>
      <c r="CT20" s="26">
        <v>110</v>
      </c>
      <c r="CU20" s="26">
        <v>23</v>
      </c>
      <c r="CV20" s="26">
        <v>3</v>
      </c>
      <c r="CW20" s="26">
        <v>3</v>
      </c>
      <c r="CX20" s="26">
        <v>1</v>
      </c>
      <c r="CY20" s="39">
        <f t="shared" si="15"/>
        <v>3.2733812949640289</v>
      </c>
      <c r="CZ20" s="40">
        <f t="shared" si="16"/>
        <v>140</v>
      </c>
      <c r="DA20" s="26">
        <v>36</v>
      </c>
      <c r="DB20" s="26">
        <v>59</v>
      </c>
      <c r="DC20" s="26">
        <v>37</v>
      </c>
      <c r="DD20" s="26">
        <v>8</v>
      </c>
      <c r="DE20" s="39">
        <v>96.442857142857136</v>
      </c>
      <c r="DF20" s="26">
        <v>96</v>
      </c>
      <c r="DG20" s="26">
        <v>25</v>
      </c>
      <c r="DH20" s="26">
        <v>9</v>
      </c>
      <c r="DI20" s="26">
        <v>11</v>
      </c>
      <c r="DJ20" s="26">
        <v>4</v>
      </c>
      <c r="DK20" s="39">
        <f t="shared" si="27"/>
        <v>3.5390070921985815</v>
      </c>
      <c r="DL20" s="40">
        <f t="shared" si="28"/>
        <v>145</v>
      </c>
      <c r="DM20" s="26">
        <v>46</v>
      </c>
      <c r="DN20" s="26">
        <v>63</v>
      </c>
      <c r="DO20" s="26">
        <v>32</v>
      </c>
      <c r="DP20" s="26">
        <v>4</v>
      </c>
      <c r="DQ20" s="39">
        <v>94.386206896551727</v>
      </c>
      <c r="DR20" s="26">
        <v>111</v>
      </c>
      <c r="DS20" s="26">
        <v>36</v>
      </c>
      <c r="DT20" s="26">
        <v>13</v>
      </c>
      <c r="DU20" s="26">
        <v>7</v>
      </c>
      <c r="DV20" s="26">
        <v>1</v>
      </c>
      <c r="DW20" s="39">
        <f t="shared" si="29"/>
        <v>3.4970059880239521</v>
      </c>
      <c r="DX20" s="40">
        <f t="shared" si="30"/>
        <v>168</v>
      </c>
      <c r="DY20" s="26">
        <v>68</v>
      </c>
      <c r="DZ20" s="26">
        <v>64</v>
      </c>
      <c r="EA20" s="26">
        <v>29</v>
      </c>
      <c r="EB20" s="26">
        <v>7</v>
      </c>
      <c r="EC20" s="39">
        <v>93.339285714285708</v>
      </c>
      <c r="ED20" s="44">
        <v>60</v>
      </c>
      <c r="EE20" s="42">
        <v>70</v>
      </c>
      <c r="EF20" s="42">
        <v>7</v>
      </c>
      <c r="EG20" s="42">
        <v>0</v>
      </c>
      <c r="EH20" s="43">
        <f t="shared" si="12"/>
        <v>137</v>
      </c>
      <c r="EI20" s="42">
        <v>115</v>
      </c>
      <c r="EJ20" s="42">
        <v>16</v>
      </c>
      <c r="EK20" s="42">
        <v>2</v>
      </c>
      <c r="EL20" s="42">
        <v>4</v>
      </c>
      <c r="EM20" s="52">
        <v>0</v>
      </c>
      <c r="EN20" s="48">
        <v>56</v>
      </c>
      <c r="EO20" s="49">
        <v>73</v>
      </c>
      <c r="EP20" s="48">
        <v>11</v>
      </c>
      <c r="EQ20" s="48">
        <v>1</v>
      </c>
      <c r="ER20" s="43">
        <f t="shared" si="13"/>
        <v>141</v>
      </c>
      <c r="ES20" s="49">
        <v>107</v>
      </c>
      <c r="ET20" s="48">
        <v>14</v>
      </c>
      <c r="EU20" s="48">
        <v>6</v>
      </c>
      <c r="EV20" s="48">
        <v>11</v>
      </c>
      <c r="EW20" s="48">
        <v>3</v>
      </c>
      <c r="EX20" s="48">
        <v>42</v>
      </c>
      <c r="EY20" s="49">
        <v>91</v>
      </c>
      <c r="EZ20" s="48">
        <v>19</v>
      </c>
      <c r="FA20" s="48">
        <v>9</v>
      </c>
      <c r="FB20" s="43">
        <f t="shared" si="14"/>
        <v>161</v>
      </c>
      <c r="FC20" s="49">
        <v>112</v>
      </c>
      <c r="FD20" s="48">
        <v>20</v>
      </c>
      <c r="FE20" s="48">
        <v>6</v>
      </c>
      <c r="FF20" s="48">
        <v>18</v>
      </c>
      <c r="FG20" s="48">
        <v>5</v>
      </c>
    </row>
    <row r="21" spans="1:163" s="50" customFormat="1" ht="10.5" customHeight="1" x14ac:dyDescent="0.2">
      <c r="A21" s="26">
        <v>349</v>
      </c>
      <c r="B21" s="26"/>
      <c r="C21" s="27">
        <v>32</v>
      </c>
      <c r="D21" s="28" t="s">
        <v>148</v>
      </c>
      <c r="E21" s="27" t="s">
        <v>111</v>
      </c>
      <c r="F21" s="27" t="s">
        <v>146</v>
      </c>
      <c r="G21" s="27" t="s">
        <v>149</v>
      </c>
      <c r="H21" s="29">
        <f t="shared" si="17"/>
        <v>156</v>
      </c>
      <c r="I21" s="30">
        <v>32</v>
      </c>
      <c r="J21" s="30">
        <v>54</v>
      </c>
      <c r="K21" s="30">
        <v>49</v>
      </c>
      <c r="L21" s="30">
        <v>3</v>
      </c>
      <c r="M21" s="30">
        <v>18</v>
      </c>
      <c r="N21" s="32">
        <v>79.84415584415585</v>
      </c>
      <c r="O21" s="33">
        <v>57.507272727272742</v>
      </c>
      <c r="P21" s="29">
        <f t="shared" si="18"/>
        <v>132</v>
      </c>
      <c r="Q21" s="30">
        <v>38</v>
      </c>
      <c r="R21" s="30">
        <v>48</v>
      </c>
      <c r="S21" s="30">
        <v>40</v>
      </c>
      <c r="T21" s="30">
        <v>1</v>
      </c>
      <c r="U21" s="30">
        <v>5</v>
      </c>
      <c r="V21" s="32">
        <v>81.761538461538464</v>
      </c>
      <c r="W21" s="33">
        <v>66.740159999999975</v>
      </c>
      <c r="X21" s="29">
        <f t="shared" si="19"/>
        <v>122</v>
      </c>
      <c r="Y21" s="30">
        <v>31</v>
      </c>
      <c r="Z21" s="30">
        <v>48</v>
      </c>
      <c r="AA21" s="30">
        <v>31</v>
      </c>
      <c r="AB21" s="30">
        <v>0</v>
      </c>
      <c r="AC21" s="30">
        <v>12</v>
      </c>
      <c r="AD21" s="32">
        <v>81.789915966386559</v>
      </c>
      <c r="AE21" s="33">
        <v>64.100427350427339</v>
      </c>
      <c r="AF21" s="29">
        <f t="shared" si="20"/>
        <v>117</v>
      </c>
      <c r="AG21" s="30">
        <v>29</v>
      </c>
      <c r="AH21" s="30">
        <v>53</v>
      </c>
      <c r="AI21" s="30">
        <v>28</v>
      </c>
      <c r="AJ21" s="30">
        <v>0</v>
      </c>
      <c r="AK21" s="30">
        <v>7</v>
      </c>
      <c r="AL21" s="32">
        <v>82.208695652173915</v>
      </c>
      <c r="AM21" s="33">
        <v>62.480427350427398</v>
      </c>
      <c r="AN21" s="30">
        <v>28</v>
      </c>
      <c r="AO21" s="30">
        <v>77</v>
      </c>
      <c r="AP21" s="30">
        <v>44</v>
      </c>
      <c r="AQ21" s="30">
        <v>75</v>
      </c>
      <c r="AR21" s="30">
        <v>88</v>
      </c>
      <c r="AS21" s="30">
        <v>48</v>
      </c>
      <c r="AT21" s="30">
        <v>44</v>
      </c>
      <c r="AU21" s="30">
        <v>117</v>
      </c>
      <c r="AV21" s="30">
        <v>40</v>
      </c>
      <c r="AW21" s="30">
        <v>37</v>
      </c>
      <c r="AX21" s="30">
        <v>80</v>
      </c>
      <c r="AY21" s="30">
        <v>39</v>
      </c>
      <c r="AZ21" s="30">
        <v>52</v>
      </c>
      <c r="BA21" s="30">
        <v>58</v>
      </c>
      <c r="BB21" s="30">
        <v>22</v>
      </c>
      <c r="BC21" s="30">
        <v>42</v>
      </c>
      <c r="BD21" s="30">
        <v>59</v>
      </c>
      <c r="BE21" s="30">
        <v>21</v>
      </c>
      <c r="BF21" s="27">
        <v>5</v>
      </c>
      <c r="BG21" s="27">
        <v>2</v>
      </c>
      <c r="BH21" s="27">
        <v>2</v>
      </c>
      <c r="BI21" s="27">
        <v>1</v>
      </c>
      <c r="BJ21" s="27">
        <v>5</v>
      </c>
      <c r="BK21" s="27">
        <v>4</v>
      </c>
      <c r="BL21" s="27">
        <v>245</v>
      </c>
      <c r="BM21" s="34">
        <v>199</v>
      </c>
      <c r="BN21" s="34">
        <v>172</v>
      </c>
      <c r="BO21" s="34">
        <v>168</v>
      </c>
      <c r="BP21" s="38">
        <v>49</v>
      </c>
      <c r="BQ21" s="38">
        <v>187</v>
      </c>
      <c r="BR21" s="38">
        <v>821</v>
      </c>
      <c r="BS21" s="38">
        <v>756</v>
      </c>
      <c r="BT21" s="36">
        <f t="shared" si="21"/>
        <v>3.2597904026475457</v>
      </c>
      <c r="BU21" s="38">
        <v>84</v>
      </c>
      <c r="BV21" s="38">
        <v>185</v>
      </c>
      <c r="BW21" s="38">
        <v>926</v>
      </c>
      <c r="BX21" s="38">
        <v>618</v>
      </c>
      <c r="BY21" s="36">
        <f t="shared" si="22"/>
        <v>3.1461665747380034</v>
      </c>
      <c r="BZ21" s="38">
        <v>39</v>
      </c>
      <c r="CA21" s="38">
        <v>189</v>
      </c>
      <c r="CB21" s="38">
        <v>703</v>
      </c>
      <c r="CC21" s="38">
        <v>657</v>
      </c>
      <c r="CD21" s="36">
        <f t="shared" si="23"/>
        <v>3.2455919395465993</v>
      </c>
      <c r="CE21" s="38">
        <v>69</v>
      </c>
      <c r="CF21" s="38">
        <v>165</v>
      </c>
      <c r="CG21" s="38">
        <v>810</v>
      </c>
      <c r="CH21" s="38">
        <v>544</v>
      </c>
      <c r="CI21" s="36">
        <f t="shared" si="24"/>
        <v>3.15176322418136</v>
      </c>
      <c r="CJ21" s="38">
        <v>43</v>
      </c>
      <c r="CK21" s="38">
        <v>154</v>
      </c>
      <c r="CL21" s="38">
        <v>556</v>
      </c>
      <c r="CM21" s="38">
        <v>553</v>
      </c>
      <c r="CN21" s="36">
        <f t="shared" si="25"/>
        <v>3.2396630934150075</v>
      </c>
      <c r="CO21" s="38">
        <v>67</v>
      </c>
      <c r="CP21" s="38">
        <v>138</v>
      </c>
      <c r="CQ21" s="38">
        <v>656</v>
      </c>
      <c r="CR21" s="38">
        <v>445</v>
      </c>
      <c r="CS21" s="36">
        <f t="shared" si="26"/>
        <v>3.1324655436447166</v>
      </c>
      <c r="CT21" s="26">
        <v>59</v>
      </c>
      <c r="CU21" s="26">
        <v>13</v>
      </c>
      <c r="CV21" s="26">
        <v>3</v>
      </c>
      <c r="CW21" s="26">
        <v>4</v>
      </c>
      <c r="CX21" s="26">
        <v>4</v>
      </c>
      <c r="CY21" s="39">
        <f t="shared" si="15"/>
        <v>3.3924050632911391</v>
      </c>
      <c r="CZ21" s="40">
        <f t="shared" si="16"/>
        <v>83</v>
      </c>
      <c r="DA21" s="26">
        <v>40</v>
      </c>
      <c r="DB21" s="26">
        <v>24</v>
      </c>
      <c r="DC21" s="26">
        <v>17</v>
      </c>
      <c r="DD21" s="26">
        <v>2</v>
      </c>
      <c r="DE21" s="39">
        <v>92.301204819277103</v>
      </c>
      <c r="DF21" s="26">
        <v>46</v>
      </c>
      <c r="DG21" s="26">
        <v>30</v>
      </c>
      <c r="DH21" s="26">
        <v>5</v>
      </c>
      <c r="DI21" s="26">
        <v>4</v>
      </c>
      <c r="DJ21" s="26">
        <v>2</v>
      </c>
      <c r="DK21" s="39">
        <f t="shared" si="27"/>
        <v>3.611764705882353</v>
      </c>
      <c r="DL21" s="40">
        <f t="shared" si="28"/>
        <v>87</v>
      </c>
      <c r="DM21" s="26">
        <v>49</v>
      </c>
      <c r="DN21" s="26">
        <v>20</v>
      </c>
      <c r="DO21" s="26">
        <v>14</v>
      </c>
      <c r="DP21" s="26">
        <v>4</v>
      </c>
      <c r="DQ21" s="39">
        <v>91.482758620689651</v>
      </c>
      <c r="DR21" s="26">
        <v>39</v>
      </c>
      <c r="DS21" s="26">
        <v>17</v>
      </c>
      <c r="DT21" s="26">
        <v>6</v>
      </c>
      <c r="DU21" s="26">
        <v>3</v>
      </c>
      <c r="DV21" s="26">
        <v>1</v>
      </c>
      <c r="DW21" s="39">
        <f t="shared" si="29"/>
        <v>3.5846153846153848</v>
      </c>
      <c r="DX21" s="40">
        <f t="shared" si="30"/>
        <v>66</v>
      </c>
      <c r="DY21" s="26">
        <v>29</v>
      </c>
      <c r="DZ21" s="26">
        <v>19</v>
      </c>
      <c r="EA21" s="26">
        <v>12</v>
      </c>
      <c r="EB21" s="26">
        <v>6</v>
      </c>
      <c r="EC21" s="39">
        <v>93.469696969696969</v>
      </c>
      <c r="ED21" s="44">
        <v>24</v>
      </c>
      <c r="EE21" s="42">
        <v>49</v>
      </c>
      <c r="EF21" s="42">
        <v>10</v>
      </c>
      <c r="EG21" s="42">
        <v>0</v>
      </c>
      <c r="EH21" s="43">
        <f t="shared" si="12"/>
        <v>83</v>
      </c>
      <c r="EI21" s="42">
        <v>64</v>
      </c>
      <c r="EJ21" s="42">
        <v>10</v>
      </c>
      <c r="EK21" s="42">
        <v>1</v>
      </c>
      <c r="EL21" s="42">
        <v>3</v>
      </c>
      <c r="EM21" s="52">
        <v>5</v>
      </c>
      <c r="EN21" s="48">
        <v>26</v>
      </c>
      <c r="EO21" s="49">
        <v>46</v>
      </c>
      <c r="EP21" s="48">
        <v>4</v>
      </c>
      <c r="EQ21" s="48">
        <v>1</v>
      </c>
      <c r="ER21" s="43">
        <f t="shared" si="13"/>
        <v>77</v>
      </c>
      <c r="ES21" s="49">
        <v>62</v>
      </c>
      <c r="ET21" s="48">
        <v>13</v>
      </c>
      <c r="EU21" s="48">
        <v>1</v>
      </c>
      <c r="EV21" s="48">
        <v>1</v>
      </c>
      <c r="EW21" s="48">
        <v>0</v>
      </c>
      <c r="EX21" s="48">
        <v>31</v>
      </c>
      <c r="EY21" s="49">
        <v>40</v>
      </c>
      <c r="EZ21" s="48">
        <v>11</v>
      </c>
      <c r="FA21" s="48">
        <v>1</v>
      </c>
      <c r="FB21" s="43">
        <f t="shared" si="14"/>
        <v>83</v>
      </c>
      <c r="FC21" s="49">
        <v>54</v>
      </c>
      <c r="FD21" s="48">
        <v>12</v>
      </c>
      <c r="FE21" s="48">
        <v>6</v>
      </c>
      <c r="FF21" s="48">
        <v>4</v>
      </c>
      <c r="FG21" s="48">
        <v>7</v>
      </c>
    </row>
    <row r="22" spans="1:163" s="50" customFormat="1" ht="10.5" customHeight="1" x14ac:dyDescent="0.2">
      <c r="A22" s="26">
        <v>348</v>
      </c>
      <c r="B22" s="26"/>
      <c r="C22" s="27">
        <v>33</v>
      </c>
      <c r="D22" s="28" t="s">
        <v>150</v>
      </c>
      <c r="E22" s="27" t="s">
        <v>111</v>
      </c>
      <c r="F22" s="27" t="s">
        <v>146</v>
      </c>
      <c r="G22" s="27" t="s">
        <v>151</v>
      </c>
      <c r="H22" s="29">
        <f t="shared" si="17"/>
        <v>244</v>
      </c>
      <c r="I22" s="30">
        <v>50</v>
      </c>
      <c r="J22" s="30">
        <v>103</v>
      </c>
      <c r="K22" s="30">
        <v>86</v>
      </c>
      <c r="L22" s="30"/>
      <c r="M22" s="30">
        <v>5</v>
      </c>
      <c r="N22" s="32">
        <v>85.256198347107443</v>
      </c>
      <c r="O22" s="33">
        <v>74.89390946502057</v>
      </c>
      <c r="P22" s="29">
        <f t="shared" si="18"/>
        <v>229</v>
      </c>
      <c r="Q22" s="30">
        <v>67</v>
      </c>
      <c r="R22" s="30">
        <v>106</v>
      </c>
      <c r="S22" s="30">
        <v>52</v>
      </c>
      <c r="T22" s="30"/>
      <c r="U22" s="30">
        <v>4</v>
      </c>
      <c r="V22" s="32">
        <v>84.467261904761912</v>
      </c>
      <c r="W22" s="33">
        <v>74.870502283104955</v>
      </c>
      <c r="X22" s="29">
        <f t="shared" si="19"/>
        <v>221</v>
      </c>
      <c r="Y22" s="30">
        <v>60</v>
      </c>
      <c r="Z22" s="30">
        <v>103</v>
      </c>
      <c r="AA22" s="30">
        <v>55</v>
      </c>
      <c r="AB22" s="30">
        <v>2</v>
      </c>
      <c r="AC22" s="30">
        <v>1</v>
      </c>
      <c r="AD22" s="32">
        <v>85.838709677419359</v>
      </c>
      <c r="AE22" s="33">
        <v>72.479907834101311</v>
      </c>
      <c r="AF22" s="29">
        <f t="shared" si="20"/>
        <v>216</v>
      </c>
      <c r="AG22" s="30">
        <v>57</v>
      </c>
      <c r="AH22" s="30">
        <v>103</v>
      </c>
      <c r="AI22" s="30">
        <v>52</v>
      </c>
      <c r="AJ22" s="30">
        <v>0</v>
      </c>
      <c r="AK22" s="30">
        <v>4</v>
      </c>
      <c r="AL22" s="32">
        <v>84.872641509433961</v>
      </c>
      <c r="AM22" s="33">
        <v>72.001944444444419</v>
      </c>
      <c r="AN22" s="30">
        <v>86</v>
      </c>
      <c r="AO22" s="30">
        <v>77</v>
      </c>
      <c r="AP22" s="30">
        <v>24</v>
      </c>
      <c r="AQ22" s="30">
        <v>102</v>
      </c>
      <c r="AR22" s="30">
        <v>78</v>
      </c>
      <c r="AS22" s="30">
        <v>35</v>
      </c>
      <c r="AT22" s="30">
        <v>92</v>
      </c>
      <c r="AU22" s="30">
        <v>86</v>
      </c>
      <c r="AV22" s="30">
        <v>24</v>
      </c>
      <c r="AW22" s="30">
        <v>112</v>
      </c>
      <c r="AX22" s="30">
        <v>93</v>
      </c>
      <c r="AY22" s="30">
        <v>39</v>
      </c>
      <c r="AZ22" s="30">
        <v>124</v>
      </c>
      <c r="BA22" s="30">
        <v>73</v>
      </c>
      <c r="BB22" s="30">
        <v>32</v>
      </c>
      <c r="BC22" s="30">
        <v>135</v>
      </c>
      <c r="BD22" s="30">
        <v>68</v>
      </c>
      <c r="BE22" s="30">
        <v>18</v>
      </c>
      <c r="BF22" s="27">
        <v>3</v>
      </c>
      <c r="BG22" s="27">
        <v>1</v>
      </c>
      <c r="BH22" s="27">
        <v>2</v>
      </c>
      <c r="BI22" s="27">
        <v>1</v>
      </c>
      <c r="BJ22" s="27">
        <v>2</v>
      </c>
      <c r="BK22" s="27">
        <v>3</v>
      </c>
      <c r="BL22" s="27">
        <v>331</v>
      </c>
      <c r="BM22" s="34">
        <v>378</v>
      </c>
      <c r="BN22" s="34">
        <v>376</v>
      </c>
      <c r="BO22" s="34">
        <v>408</v>
      </c>
      <c r="BP22" s="38">
        <v>73</v>
      </c>
      <c r="BQ22" s="38">
        <v>435</v>
      </c>
      <c r="BR22" s="38">
        <v>1555</v>
      </c>
      <c r="BS22" s="38">
        <v>1417</v>
      </c>
      <c r="BT22" s="36">
        <f t="shared" si="21"/>
        <v>3.2402298850574711</v>
      </c>
      <c r="BU22" s="38">
        <v>130</v>
      </c>
      <c r="BV22" s="38">
        <v>419</v>
      </c>
      <c r="BW22" s="38">
        <v>1746</v>
      </c>
      <c r="BX22" s="38">
        <v>1185</v>
      </c>
      <c r="BY22" s="36">
        <f t="shared" si="22"/>
        <v>3.1454022988505748</v>
      </c>
      <c r="BZ22" s="38">
        <v>70</v>
      </c>
      <c r="CA22" s="38">
        <v>453</v>
      </c>
      <c r="CB22" s="38">
        <v>1508</v>
      </c>
      <c r="CC22" s="38">
        <v>1432</v>
      </c>
      <c r="CD22" s="36">
        <f t="shared" si="23"/>
        <v>3.2422754836846663</v>
      </c>
      <c r="CE22" s="38">
        <v>153</v>
      </c>
      <c r="CF22" s="38">
        <v>438</v>
      </c>
      <c r="CG22" s="38">
        <v>1695</v>
      </c>
      <c r="CH22" s="38">
        <v>1177</v>
      </c>
      <c r="CI22" s="36">
        <f t="shared" si="24"/>
        <v>3.1250360958706325</v>
      </c>
      <c r="CJ22" s="38">
        <v>66</v>
      </c>
      <c r="CK22" s="38">
        <v>443</v>
      </c>
      <c r="CL22" s="38">
        <v>1532</v>
      </c>
      <c r="CM22" s="38">
        <v>1472</v>
      </c>
      <c r="CN22" s="36">
        <f t="shared" si="25"/>
        <v>3.2553373185311698</v>
      </c>
      <c r="CO22" s="38">
        <v>136</v>
      </c>
      <c r="CP22" s="38">
        <v>409</v>
      </c>
      <c r="CQ22" s="38">
        <v>1718</v>
      </c>
      <c r="CR22" s="38">
        <v>1250</v>
      </c>
      <c r="CS22" s="36">
        <f t="shared" si="26"/>
        <v>3.1619698263592371</v>
      </c>
      <c r="CT22" s="26">
        <v>101</v>
      </c>
      <c r="CU22" s="26">
        <v>17</v>
      </c>
      <c r="CV22" s="26">
        <v>5</v>
      </c>
      <c r="CW22" s="26">
        <v>5</v>
      </c>
      <c r="CX22" s="26">
        <v>3</v>
      </c>
      <c r="CY22" s="39">
        <f t="shared" si="15"/>
        <v>3.328125</v>
      </c>
      <c r="CZ22" s="40">
        <f t="shared" si="16"/>
        <v>131</v>
      </c>
      <c r="DA22" s="26">
        <v>50</v>
      </c>
      <c r="DB22" s="26">
        <v>51</v>
      </c>
      <c r="DC22" s="26">
        <v>25</v>
      </c>
      <c r="DD22" s="26">
        <v>5</v>
      </c>
      <c r="DE22" s="39">
        <v>94.702290076335885</v>
      </c>
      <c r="DF22" s="26">
        <v>105</v>
      </c>
      <c r="DG22" s="26">
        <v>23</v>
      </c>
      <c r="DH22" s="26">
        <v>11</v>
      </c>
      <c r="DI22" s="26">
        <v>5</v>
      </c>
      <c r="DJ22" s="26">
        <v>1</v>
      </c>
      <c r="DK22" s="39">
        <f t="shared" si="27"/>
        <v>3.4166666666666665</v>
      </c>
      <c r="DL22" s="40">
        <f t="shared" si="28"/>
        <v>145</v>
      </c>
      <c r="DM22" s="26">
        <v>40</v>
      </c>
      <c r="DN22" s="26">
        <v>52</v>
      </c>
      <c r="DO22" s="26">
        <v>49</v>
      </c>
      <c r="DP22" s="26">
        <v>4</v>
      </c>
      <c r="DQ22" s="39">
        <v>96.406896551724131</v>
      </c>
      <c r="DR22" s="26">
        <v>135</v>
      </c>
      <c r="DS22" s="26">
        <v>23</v>
      </c>
      <c r="DT22" s="26">
        <v>8</v>
      </c>
      <c r="DU22" s="26">
        <v>2</v>
      </c>
      <c r="DV22" s="26">
        <v>0</v>
      </c>
      <c r="DW22" s="39">
        <f t="shared" si="29"/>
        <v>3.2678571428571428</v>
      </c>
      <c r="DX22" s="40">
        <f t="shared" si="30"/>
        <v>168</v>
      </c>
      <c r="DY22" s="26">
        <v>39</v>
      </c>
      <c r="DZ22" s="26">
        <v>80</v>
      </c>
      <c r="EA22" s="26">
        <v>49</v>
      </c>
      <c r="EB22" s="26">
        <v>0</v>
      </c>
      <c r="EC22" s="39">
        <v>96.345238095238102</v>
      </c>
      <c r="ED22" s="44">
        <v>25</v>
      </c>
      <c r="EE22" s="42">
        <v>80</v>
      </c>
      <c r="EF22" s="42">
        <v>17</v>
      </c>
      <c r="EG22" s="42">
        <v>2</v>
      </c>
      <c r="EH22" s="43">
        <f t="shared" si="12"/>
        <v>124</v>
      </c>
      <c r="EI22" s="42">
        <v>73</v>
      </c>
      <c r="EJ22" s="42">
        <v>38</v>
      </c>
      <c r="EK22" s="42">
        <v>6</v>
      </c>
      <c r="EL22" s="42">
        <v>6</v>
      </c>
      <c r="EM22" s="52">
        <v>1</v>
      </c>
      <c r="EN22" s="48">
        <v>27</v>
      </c>
      <c r="EO22" s="49">
        <v>91</v>
      </c>
      <c r="EP22" s="48">
        <v>22</v>
      </c>
      <c r="EQ22" s="48">
        <v>1</v>
      </c>
      <c r="ER22" s="43">
        <f t="shared" si="13"/>
        <v>141</v>
      </c>
      <c r="ES22" s="49">
        <v>94</v>
      </c>
      <c r="ET22" s="48">
        <v>36</v>
      </c>
      <c r="EU22" s="48">
        <v>1</v>
      </c>
      <c r="EV22" s="48">
        <v>8</v>
      </c>
      <c r="EW22" s="48">
        <v>2</v>
      </c>
      <c r="EX22" s="48">
        <v>44</v>
      </c>
      <c r="EY22" s="49">
        <v>102</v>
      </c>
      <c r="EZ22" s="48">
        <v>21</v>
      </c>
      <c r="FA22" s="48">
        <v>3</v>
      </c>
      <c r="FB22" s="43">
        <f t="shared" si="14"/>
        <v>170</v>
      </c>
      <c r="FC22" s="49">
        <v>109</v>
      </c>
      <c r="FD22" s="48">
        <v>50</v>
      </c>
      <c r="FE22" s="48">
        <v>5</v>
      </c>
      <c r="FF22" s="48">
        <v>6</v>
      </c>
      <c r="FG22" s="48">
        <v>0</v>
      </c>
    </row>
    <row r="23" spans="1:163" s="50" customFormat="1" ht="10.5" customHeight="1" x14ac:dyDescent="0.2">
      <c r="A23" s="26">
        <v>350</v>
      </c>
      <c r="B23" s="26"/>
      <c r="C23" s="27">
        <v>41</v>
      </c>
      <c r="D23" s="28" t="s">
        <v>152</v>
      </c>
      <c r="E23" s="27" t="s">
        <v>137</v>
      </c>
      <c r="F23" s="27" t="s">
        <v>153</v>
      </c>
      <c r="G23" s="27" t="s">
        <v>154</v>
      </c>
      <c r="H23" s="29">
        <f t="shared" si="17"/>
        <v>378</v>
      </c>
      <c r="I23" s="30">
        <v>83</v>
      </c>
      <c r="J23" s="30">
        <v>139</v>
      </c>
      <c r="K23" s="30">
        <v>149</v>
      </c>
      <c r="L23" s="30"/>
      <c r="M23" s="30">
        <v>7</v>
      </c>
      <c r="N23" s="32">
        <v>86.404825737265412</v>
      </c>
      <c r="O23" s="33">
        <v>74.978133333333332</v>
      </c>
      <c r="P23" s="29">
        <f t="shared" si="18"/>
        <v>464</v>
      </c>
      <c r="Q23" s="30">
        <v>110</v>
      </c>
      <c r="R23" s="30">
        <v>158</v>
      </c>
      <c r="S23" s="30">
        <v>171</v>
      </c>
      <c r="T23" s="30">
        <v>9</v>
      </c>
      <c r="U23" s="30">
        <v>16</v>
      </c>
      <c r="V23" s="32">
        <v>86.30463576158941</v>
      </c>
      <c r="W23" s="33">
        <v>74.027552447552452</v>
      </c>
      <c r="X23" s="29">
        <f t="shared" si="19"/>
        <v>466</v>
      </c>
      <c r="Y23" s="30">
        <v>106</v>
      </c>
      <c r="Z23" s="30">
        <v>164</v>
      </c>
      <c r="AA23" s="30">
        <v>188</v>
      </c>
      <c r="AB23" s="30">
        <v>2</v>
      </c>
      <c r="AC23" s="30">
        <v>6</v>
      </c>
      <c r="AD23" s="32">
        <v>87.626637554585159</v>
      </c>
      <c r="AE23" s="33">
        <v>73.549763948497855</v>
      </c>
      <c r="AF23" s="29">
        <f t="shared" si="20"/>
        <v>487</v>
      </c>
      <c r="AG23" s="30">
        <v>111</v>
      </c>
      <c r="AH23" s="30">
        <v>204</v>
      </c>
      <c r="AI23" s="30">
        <v>158</v>
      </c>
      <c r="AJ23" s="30">
        <v>4</v>
      </c>
      <c r="AK23" s="30">
        <v>10</v>
      </c>
      <c r="AL23" s="32">
        <v>87.147609147609145</v>
      </c>
      <c r="AM23" s="33">
        <v>71.885420944558575</v>
      </c>
      <c r="AN23" s="30">
        <v>114</v>
      </c>
      <c r="AO23" s="30">
        <v>173</v>
      </c>
      <c r="AP23" s="30">
        <v>43</v>
      </c>
      <c r="AQ23" s="30">
        <v>145</v>
      </c>
      <c r="AR23" s="30">
        <v>150</v>
      </c>
      <c r="AS23" s="30">
        <v>56</v>
      </c>
      <c r="AT23" s="30">
        <v>112</v>
      </c>
      <c r="AU23" s="30">
        <v>166</v>
      </c>
      <c r="AV23" s="30">
        <v>47</v>
      </c>
      <c r="AW23" s="30">
        <v>154</v>
      </c>
      <c r="AX23" s="30">
        <v>180</v>
      </c>
      <c r="AY23" s="30">
        <v>44</v>
      </c>
      <c r="AZ23" s="30">
        <v>208</v>
      </c>
      <c r="BA23" s="30">
        <v>216</v>
      </c>
      <c r="BB23" s="30">
        <v>40</v>
      </c>
      <c r="BC23" s="30">
        <v>239</v>
      </c>
      <c r="BD23" s="30">
        <v>193</v>
      </c>
      <c r="BE23" s="30">
        <v>34</v>
      </c>
      <c r="BF23" s="27">
        <v>3</v>
      </c>
      <c r="BG23" s="27">
        <v>5</v>
      </c>
      <c r="BH23" s="27">
        <v>4</v>
      </c>
      <c r="BI23" s="27">
        <v>13</v>
      </c>
      <c r="BJ23" s="27">
        <v>6</v>
      </c>
      <c r="BK23" s="27">
        <v>12</v>
      </c>
      <c r="BL23" s="27">
        <v>593</v>
      </c>
      <c r="BM23" s="34">
        <v>634</v>
      </c>
      <c r="BN23" s="34">
        <v>760</v>
      </c>
      <c r="BO23" s="34">
        <v>886</v>
      </c>
      <c r="BP23" s="38">
        <v>128</v>
      </c>
      <c r="BQ23" s="38">
        <v>744</v>
      </c>
      <c r="BR23" s="38">
        <v>2835</v>
      </c>
      <c r="BS23" s="38">
        <v>3058</v>
      </c>
      <c r="BT23" s="36">
        <f t="shared" si="21"/>
        <v>3.3042128603104213</v>
      </c>
      <c r="BU23" s="38">
        <v>324</v>
      </c>
      <c r="BV23" s="38">
        <v>869</v>
      </c>
      <c r="BW23" s="38">
        <v>3329</v>
      </c>
      <c r="BX23" s="38">
        <v>2243</v>
      </c>
      <c r="BY23" s="36">
        <f t="shared" si="22"/>
        <v>3.1073170731707318</v>
      </c>
      <c r="BZ23" s="38">
        <v>155</v>
      </c>
      <c r="CA23" s="38">
        <v>864</v>
      </c>
      <c r="CB23" s="38">
        <v>3222</v>
      </c>
      <c r="CC23" s="38">
        <v>3368</v>
      </c>
      <c r="CD23" s="36">
        <f t="shared" si="23"/>
        <v>3.2883427520042057</v>
      </c>
      <c r="CE23" s="38">
        <v>355</v>
      </c>
      <c r="CF23" s="38">
        <v>1062</v>
      </c>
      <c r="CG23" s="38">
        <v>3837</v>
      </c>
      <c r="CH23" s="38">
        <v>2355</v>
      </c>
      <c r="CI23" s="36">
        <f t="shared" si="24"/>
        <v>3.0766197923511629</v>
      </c>
      <c r="CJ23" s="38">
        <v>191</v>
      </c>
      <c r="CK23" s="38">
        <v>988</v>
      </c>
      <c r="CL23" s="38">
        <v>3436</v>
      </c>
      <c r="CM23" s="38">
        <v>3675</v>
      </c>
      <c r="CN23" s="36">
        <f t="shared" si="25"/>
        <v>3.2780458383594691</v>
      </c>
      <c r="CO23" s="38">
        <v>494</v>
      </c>
      <c r="CP23" s="38">
        <v>1192</v>
      </c>
      <c r="CQ23" s="38">
        <v>3951</v>
      </c>
      <c r="CR23" s="38">
        <v>2653</v>
      </c>
      <c r="CS23" s="36">
        <f t="shared" si="26"/>
        <v>3.0570566948130278</v>
      </c>
      <c r="CT23" s="26">
        <v>136</v>
      </c>
      <c r="CU23" s="26">
        <v>47</v>
      </c>
      <c r="CV23" s="26">
        <v>21</v>
      </c>
      <c r="CW23" s="26">
        <v>29</v>
      </c>
      <c r="CX23" s="26">
        <v>14</v>
      </c>
      <c r="CY23" s="39">
        <f t="shared" si="15"/>
        <v>3.755364806866953</v>
      </c>
      <c r="CZ23" s="40">
        <f t="shared" si="16"/>
        <v>247</v>
      </c>
      <c r="DA23" s="26">
        <v>92</v>
      </c>
      <c r="DB23" s="26">
        <v>80</v>
      </c>
      <c r="DC23" s="26">
        <v>61</v>
      </c>
      <c r="DD23" s="26">
        <v>14</v>
      </c>
      <c r="DE23" s="39">
        <v>94.619433198380563</v>
      </c>
      <c r="DF23" s="26">
        <v>121</v>
      </c>
      <c r="DG23" s="26">
        <v>56</v>
      </c>
      <c r="DH23" s="26">
        <v>21</v>
      </c>
      <c r="DI23" s="26">
        <v>22</v>
      </c>
      <c r="DJ23" s="26">
        <v>7</v>
      </c>
      <c r="DK23" s="39">
        <f t="shared" si="27"/>
        <v>3.7454545454545456</v>
      </c>
      <c r="DL23" s="40">
        <f t="shared" si="28"/>
        <v>227</v>
      </c>
      <c r="DM23" s="26">
        <v>88</v>
      </c>
      <c r="DN23" s="26">
        <v>77</v>
      </c>
      <c r="DO23" s="26">
        <v>51</v>
      </c>
      <c r="DP23" s="26">
        <v>11</v>
      </c>
      <c r="DQ23" s="39">
        <v>94.352422907488986</v>
      </c>
      <c r="DR23" s="26">
        <v>173</v>
      </c>
      <c r="DS23" s="26">
        <v>59</v>
      </c>
      <c r="DT23" s="26">
        <v>25</v>
      </c>
      <c r="DU23" s="26">
        <v>24</v>
      </c>
      <c r="DV23" s="26">
        <v>11</v>
      </c>
      <c r="DW23" s="39">
        <f t="shared" si="29"/>
        <v>3.6441281138790034</v>
      </c>
      <c r="DX23" s="40">
        <f t="shared" si="30"/>
        <v>292</v>
      </c>
      <c r="DY23" s="26">
        <v>95</v>
      </c>
      <c r="DZ23" s="26">
        <v>117</v>
      </c>
      <c r="EA23" s="26">
        <v>68</v>
      </c>
      <c r="EB23" s="26">
        <v>12</v>
      </c>
      <c r="EC23" s="39">
        <v>95.171232876712324</v>
      </c>
      <c r="ED23" s="44">
        <v>59</v>
      </c>
      <c r="EE23" s="42">
        <v>128</v>
      </c>
      <c r="EF23" s="42">
        <v>39</v>
      </c>
      <c r="EG23" s="42">
        <v>8</v>
      </c>
      <c r="EH23" s="43">
        <f t="shared" si="12"/>
        <v>234</v>
      </c>
      <c r="EI23" s="42">
        <v>151</v>
      </c>
      <c r="EJ23" s="42">
        <v>34</v>
      </c>
      <c r="EK23" s="42">
        <v>17</v>
      </c>
      <c r="EL23" s="42">
        <v>27</v>
      </c>
      <c r="EM23" s="52">
        <v>5</v>
      </c>
      <c r="EN23" s="48">
        <v>65</v>
      </c>
      <c r="EO23" s="49">
        <v>121</v>
      </c>
      <c r="EP23" s="48">
        <v>38</v>
      </c>
      <c r="EQ23" s="48">
        <v>7</v>
      </c>
      <c r="ER23" s="43">
        <f t="shared" si="13"/>
        <v>231</v>
      </c>
      <c r="ES23" s="49">
        <v>145</v>
      </c>
      <c r="ET23" s="48">
        <v>35</v>
      </c>
      <c r="EU23" s="48">
        <v>19</v>
      </c>
      <c r="EV23" s="48">
        <v>28</v>
      </c>
      <c r="EW23" s="48">
        <v>4</v>
      </c>
      <c r="EX23" s="48">
        <v>63</v>
      </c>
      <c r="EY23" s="49">
        <v>183</v>
      </c>
      <c r="EZ23" s="48">
        <v>32</v>
      </c>
      <c r="FA23" s="48">
        <v>9</v>
      </c>
      <c r="FB23" s="43">
        <f t="shared" si="14"/>
        <v>287</v>
      </c>
      <c r="FC23" s="49">
        <v>193</v>
      </c>
      <c r="FD23" s="48">
        <v>44</v>
      </c>
      <c r="FE23" s="48">
        <v>18</v>
      </c>
      <c r="FF23" s="48">
        <v>25</v>
      </c>
      <c r="FG23" s="48">
        <v>7</v>
      </c>
    </row>
    <row r="24" spans="1:163" s="50" customFormat="1" ht="10.5" customHeight="1" x14ac:dyDescent="0.2">
      <c r="A24" s="26">
        <v>352</v>
      </c>
      <c r="B24" s="26"/>
      <c r="C24" s="27">
        <v>42</v>
      </c>
      <c r="D24" s="28" t="s">
        <v>155</v>
      </c>
      <c r="E24" s="27" t="s">
        <v>137</v>
      </c>
      <c r="F24" s="27" t="s">
        <v>153</v>
      </c>
      <c r="G24" s="27" t="s">
        <v>156</v>
      </c>
      <c r="H24" s="29">
        <f t="shared" si="17"/>
        <v>422</v>
      </c>
      <c r="I24" s="30">
        <v>123</v>
      </c>
      <c r="J24" s="30">
        <v>184</v>
      </c>
      <c r="K24" s="30">
        <v>108</v>
      </c>
      <c r="L24" s="30">
        <v>1</v>
      </c>
      <c r="M24" s="30">
        <v>6</v>
      </c>
      <c r="N24" s="32">
        <v>81.842902711323745</v>
      </c>
      <c r="O24" s="33">
        <v>69.552446555819458</v>
      </c>
      <c r="P24" s="29">
        <f t="shared" si="18"/>
        <v>382</v>
      </c>
      <c r="Q24" s="30">
        <v>85</v>
      </c>
      <c r="R24" s="30">
        <v>176</v>
      </c>
      <c r="S24" s="30">
        <v>114</v>
      </c>
      <c r="T24" s="30"/>
      <c r="U24" s="30">
        <v>7</v>
      </c>
      <c r="V24" s="32">
        <v>83.335097001763671</v>
      </c>
      <c r="W24" s="33">
        <v>71.362955801104846</v>
      </c>
      <c r="X24" s="29">
        <f t="shared" si="19"/>
        <v>387</v>
      </c>
      <c r="Y24" s="30">
        <v>95</v>
      </c>
      <c r="Z24" s="30">
        <v>181</v>
      </c>
      <c r="AA24" s="30">
        <v>98</v>
      </c>
      <c r="AB24" s="30">
        <v>4</v>
      </c>
      <c r="AC24" s="30">
        <v>9</v>
      </c>
      <c r="AD24" s="32">
        <v>83.489938757655281</v>
      </c>
      <c r="AE24" s="33">
        <v>70.74521164021165</v>
      </c>
      <c r="AF24" s="29">
        <f t="shared" si="20"/>
        <v>313</v>
      </c>
      <c r="AG24" s="30">
        <v>87</v>
      </c>
      <c r="AH24" s="30">
        <v>153</v>
      </c>
      <c r="AI24" s="30">
        <v>69</v>
      </c>
      <c r="AJ24" s="30">
        <v>0</v>
      </c>
      <c r="AK24" s="30">
        <v>4</v>
      </c>
      <c r="AL24" s="32">
        <v>82.648387096774186</v>
      </c>
      <c r="AM24" s="33">
        <v>70.160095846645362</v>
      </c>
      <c r="AN24" s="30">
        <v>211</v>
      </c>
      <c r="AO24" s="30">
        <v>163</v>
      </c>
      <c r="AP24" s="30">
        <v>58</v>
      </c>
      <c r="AQ24" s="30">
        <v>241</v>
      </c>
      <c r="AR24" s="30">
        <v>185</v>
      </c>
      <c r="AS24" s="30">
        <v>82</v>
      </c>
      <c r="AT24" s="30">
        <v>183</v>
      </c>
      <c r="AU24" s="30">
        <v>188</v>
      </c>
      <c r="AV24" s="30">
        <v>49</v>
      </c>
      <c r="AW24" s="30">
        <v>157</v>
      </c>
      <c r="AX24" s="30">
        <v>199</v>
      </c>
      <c r="AY24" s="30">
        <v>66</v>
      </c>
      <c r="AZ24" s="30">
        <v>173</v>
      </c>
      <c r="BA24" s="30">
        <v>158</v>
      </c>
      <c r="BB24" s="30">
        <v>51</v>
      </c>
      <c r="BC24" s="30">
        <v>175</v>
      </c>
      <c r="BD24" s="30">
        <v>157</v>
      </c>
      <c r="BE24" s="30">
        <v>55</v>
      </c>
      <c r="BF24" s="27">
        <v>7</v>
      </c>
      <c r="BG24" s="27">
        <v>9</v>
      </c>
      <c r="BH24" s="27">
        <v>5</v>
      </c>
      <c r="BI24" s="27">
        <v>12</v>
      </c>
      <c r="BJ24" s="27">
        <v>3</v>
      </c>
      <c r="BK24" s="27">
        <v>5</v>
      </c>
      <c r="BL24" s="27">
        <v>700</v>
      </c>
      <c r="BM24" s="34">
        <v>659</v>
      </c>
      <c r="BN24" s="34">
        <v>563</v>
      </c>
      <c r="BO24" s="34">
        <v>592</v>
      </c>
      <c r="BP24" s="38">
        <v>196</v>
      </c>
      <c r="BQ24" s="38">
        <v>992</v>
      </c>
      <c r="BR24" s="38">
        <v>2742</v>
      </c>
      <c r="BS24" s="38">
        <v>2228</v>
      </c>
      <c r="BT24" s="36">
        <f t="shared" si="21"/>
        <v>3.137057486196817</v>
      </c>
      <c r="BU24" s="38">
        <v>204</v>
      </c>
      <c r="BV24" s="38">
        <v>818</v>
      </c>
      <c r="BW24" s="38">
        <v>3333</v>
      </c>
      <c r="BX24" s="38">
        <v>1803</v>
      </c>
      <c r="BY24" s="36">
        <f t="shared" si="22"/>
        <v>3.093699253004222</v>
      </c>
      <c r="BZ24" s="38">
        <v>192</v>
      </c>
      <c r="CA24" s="38">
        <v>879</v>
      </c>
      <c r="CB24" s="38">
        <v>2576</v>
      </c>
      <c r="CC24" s="38">
        <v>2121</v>
      </c>
      <c r="CD24" s="36">
        <f t="shared" si="23"/>
        <v>3.1487517337031901</v>
      </c>
      <c r="CE24" s="38">
        <v>261</v>
      </c>
      <c r="CF24" s="38">
        <v>759</v>
      </c>
      <c r="CG24" s="38">
        <v>3128</v>
      </c>
      <c r="CH24" s="38">
        <v>1620</v>
      </c>
      <c r="CI24" s="36">
        <f t="shared" si="24"/>
        <v>3.0587725381414703</v>
      </c>
      <c r="CJ24" s="38">
        <v>157</v>
      </c>
      <c r="CK24" s="38">
        <v>758</v>
      </c>
      <c r="CL24" s="38">
        <v>2176</v>
      </c>
      <c r="CM24" s="38">
        <v>1979</v>
      </c>
      <c r="CN24" s="36">
        <f t="shared" si="25"/>
        <v>3.1788954635108482</v>
      </c>
      <c r="CO24" s="38">
        <v>272</v>
      </c>
      <c r="CP24" s="38">
        <v>754</v>
      </c>
      <c r="CQ24" s="38">
        <v>2509</v>
      </c>
      <c r="CR24" s="38">
        <v>1535</v>
      </c>
      <c r="CS24" s="36">
        <f t="shared" si="26"/>
        <v>3.0467455621301776</v>
      </c>
      <c r="CT24" s="26">
        <v>195</v>
      </c>
      <c r="CU24" s="26">
        <v>79</v>
      </c>
      <c r="CV24" s="26">
        <v>31</v>
      </c>
      <c r="CW24" s="26">
        <v>21</v>
      </c>
      <c r="CX24" s="26">
        <v>1</v>
      </c>
      <c r="CY24" s="39">
        <f t="shared" si="15"/>
        <v>3.6257668711656441</v>
      </c>
      <c r="CZ24" s="40">
        <f t="shared" si="16"/>
        <v>327</v>
      </c>
      <c r="DA24" s="26">
        <v>146</v>
      </c>
      <c r="DB24" s="26">
        <v>109</v>
      </c>
      <c r="DC24" s="26">
        <v>64</v>
      </c>
      <c r="DD24" s="26">
        <v>8</v>
      </c>
      <c r="DE24" s="39">
        <v>92.73700305810398</v>
      </c>
      <c r="DF24" s="26">
        <v>175</v>
      </c>
      <c r="DG24" s="26">
        <v>66</v>
      </c>
      <c r="DH24" s="26">
        <v>31</v>
      </c>
      <c r="DI24" s="26">
        <v>30</v>
      </c>
      <c r="DJ24" s="26">
        <v>1</v>
      </c>
      <c r="DK24" s="39">
        <f t="shared" si="27"/>
        <v>3.7218543046357615</v>
      </c>
      <c r="DL24" s="40">
        <f t="shared" si="28"/>
        <v>303</v>
      </c>
      <c r="DM24" s="26">
        <v>132</v>
      </c>
      <c r="DN24" s="26">
        <v>97</v>
      </c>
      <c r="DO24" s="26">
        <v>58</v>
      </c>
      <c r="DP24" s="26">
        <v>16</v>
      </c>
      <c r="DQ24" s="39">
        <v>93.161716171617158</v>
      </c>
      <c r="DR24" s="26">
        <v>148</v>
      </c>
      <c r="DS24" s="26">
        <v>74</v>
      </c>
      <c r="DT24" s="26">
        <v>34</v>
      </c>
      <c r="DU24" s="26">
        <v>9</v>
      </c>
      <c r="DV24" s="26">
        <v>1</v>
      </c>
      <c r="DW24" s="39">
        <f t="shared" si="29"/>
        <v>3.6377358490566039</v>
      </c>
      <c r="DX24" s="40">
        <f t="shared" si="30"/>
        <v>266</v>
      </c>
      <c r="DY24" s="26">
        <v>116</v>
      </c>
      <c r="DZ24" s="26">
        <v>98</v>
      </c>
      <c r="EA24" s="26">
        <v>42</v>
      </c>
      <c r="EB24" s="26">
        <v>10</v>
      </c>
      <c r="EC24" s="39">
        <v>92.860902255639104</v>
      </c>
      <c r="ED24" s="44">
        <v>76</v>
      </c>
      <c r="EE24" s="42">
        <v>194</v>
      </c>
      <c r="EF24" s="42">
        <v>33</v>
      </c>
      <c r="EG24" s="42">
        <v>6</v>
      </c>
      <c r="EH24" s="43">
        <f t="shared" si="12"/>
        <v>309</v>
      </c>
      <c r="EI24" s="42">
        <v>208</v>
      </c>
      <c r="EJ24" s="42">
        <v>44</v>
      </c>
      <c r="EK24" s="42">
        <v>24</v>
      </c>
      <c r="EL24" s="42">
        <v>28</v>
      </c>
      <c r="EM24" s="52">
        <v>5</v>
      </c>
      <c r="EN24" s="48">
        <v>90</v>
      </c>
      <c r="EO24" s="49">
        <v>198</v>
      </c>
      <c r="EP24" s="48">
        <v>34</v>
      </c>
      <c r="EQ24" s="48">
        <v>7</v>
      </c>
      <c r="ER24" s="43">
        <f t="shared" si="13"/>
        <v>329</v>
      </c>
      <c r="ES24" s="49">
        <v>226</v>
      </c>
      <c r="ET24" s="48">
        <v>55</v>
      </c>
      <c r="EU24" s="48">
        <v>13</v>
      </c>
      <c r="EV24" s="48">
        <v>24</v>
      </c>
      <c r="EW24" s="48">
        <v>11</v>
      </c>
      <c r="EX24" s="48">
        <v>53</v>
      </c>
      <c r="EY24" s="49">
        <v>183</v>
      </c>
      <c r="EZ24" s="48">
        <v>27</v>
      </c>
      <c r="FA24" s="48">
        <v>2</v>
      </c>
      <c r="FB24" s="43">
        <f t="shared" si="14"/>
        <v>265</v>
      </c>
      <c r="FC24" s="49">
        <v>188</v>
      </c>
      <c r="FD24" s="48">
        <v>51</v>
      </c>
      <c r="FE24" s="48">
        <v>7</v>
      </c>
      <c r="FF24" s="48">
        <v>16</v>
      </c>
      <c r="FG24" s="48">
        <v>3</v>
      </c>
    </row>
    <row r="25" spans="1:163" s="50" customFormat="1" ht="10.5" customHeight="1" x14ac:dyDescent="0.2">
      <c r="A25" s="26">
        <v>353</v>
      </c>
      <c r="B25" s="26"/>
      <c r="C25" s="27">
        <v>43</v>
      </c>
      <c r="D25" s="28" t="s">
        <v>157</v>
      </c>
      <c r="E25" s="27" t="s">
        <v>137</v>
      </c>
      <c r="F25" s="27" t="s">
        <v>153</v>
      </c>
      <c r="G25" s="27" t="s">
        <v>158</v>
      </c>
      <c r="H25" s="29">
        <f t="shared" si="17"/>
        <v>568</v>
      </c>
      <c r="I25" s="30">
        <v>157</v>
      </c>
      <c r="J25" s="30">
        <v>218</v>
      </c>
      <c r="K25" s="30">
        <v>174</v>
      </c>
      <c r="L25" s="30">
        <v>2</v>
      </c>
      <c r="M25" s="30">
        <v>17</v>
      </c>
      <c r="N25" s="32">
        <v>83.226618705035975</v>
      </c>
      <c r="O25" s="33">
        <v>72.739575221238923</v>
      </c>
      <c r="P25" s="29">
        <f t="shared" si="18"/>
        <v>575</v>
      </c>
      <c r="Q25" s="30">
        <v>146</v>
      </c>
      <c r="R25" s="30">
        <v>260</v>
      </c>
      <c r="S25" s="30">
        <v>150</v>
      </c>
      <c r="T25" s="30">
        <v>3</v>
      </c>
      <c r="U25" s="30">
        <v>16</v>
      </c>
      <c r="V25" s="32">
        <v>82.958928571428572</v>
      </c>
      <c r="W25" s="33">
        <v>72.829962962962938</v>
      </c>
      <c r="X25" s="29">
        <f t="shared" si="19"/>
        <v>607</v>
      </c>
      <c r="Y25" s="30">
        <v>190</v>
      </c>
      <c r="Z25" s="30">
        <v>237</v>
      </c>
      <c r="AA25" s="30">
        <v>163</v>
      </c>
      <c r="AB25" s="30">
        <v>6</v>
      </c>
      <c r="AC25" s="30">
        <v>11</v>
      </c>
      <c r="AD25" s="32">
        <v>83.572881355932196</v>
      </c>
      <c r="AE25" s="33">
        <v>72.848543046357719</v>
      </c>
      <c r="AF25" s="29">
        <f t="shared" si="20"/>
        <v>579</v>
      </c>
      <c r="AG25" s="30">
        <v>166</v>
      </c>
      <c r="AH25" s="30">
        <v>257</v>
      </c>
      <c r="AI25" s="30">
        <v>145</v>
      </c>
      <c r="AJ25" s="30">
        <v>1</v>
      </c>
      <c r="AK25" s="30">
        <v>10</v>
      </c>
      <c r="AL25" s="32">
        <v>83.036777583187387</v>
      </c>
      <c r="AM25" s="33">
        <v>70.551088082901614</v>
      </c>
      <c r="AN25" s="30">
        <v>216</v>
      </c>
      <c r="AO25" s="30">
        <v>245</v>
      </c>
      <c r="AP25" s="30">
        <v>87</v>
      </c>
      <c r="AQ25" s="30">
        <v>263</v>
      </c>
      <c r="AR25" s="30">
        <v>237</v>
      </c>
      <c r="AS25" s="30">
        <v>63</v>
      </c>
      <c r="AT25" s="30">
        <v>266</v>
      </c>
      <c r="AU25" s="30">
        <v>310</v>
      </c>
      <c r="AV25" s="30">
        <v>69</v>
      </c>
      <c r="AW25" s="30">
        <v>248</v>
      </c>
      <c r="AX25" s="30">
        <v>252</v>
      </c>
      <c r="AY25" s="30">
        <v>68</v>
      </c>
      <c r="AZ25" s="30">
        <v>282</v>
      </c>
      <c r="BA25" s="30">
        <v>254</v>
      </c>
      <c r="BB25" s="30">
        <v>39</v>
      </c>
      <c r="BC25" s="30">
        <v>269</v>
      </c>
      <c r="BD25" s="30">
        <v>291</v>
      </c>
      <c r="BE25" s="30">
        <v>47</v>
      </c>
      <c r="BF25" s="27">
        <v>32</v>
      </c>
      <c r="BG25" s="27">
        <v>6</v>
      </c>
      <c r="BH25" s="27">
        <v>26</v>
      </c>
      <c r="BI25" s="27">
        <v>9</v>
      </c>
      <c r="BJ25" s="27">
        <v>25</v>
      </c>
      <c r="BK25" s="27">
        <v>10</v>
      </c>
      <c r="BL25" s="27">
        <v>1059</v>
      </c>
      <c r="BM25" s="34">
        <v>1068</v>
      </c>
      <c r="BN25" s="34">
        <v>1002</v>
      </c>
      <c r="BO25" s="34">
        <v>1097</v>
      </c>
      <c r="BP25" s="38">
        <v>279</v>
      </c>
      <c r="BQ25" s="38">
        <v>1290</v>
      </c>
      <c r="BR25" s="38">
        <v>4430</v>
      </c>
      <c r="BS25" s="38">
        <v>4168</v>
      </c>
      <c r="BT25" s="36">
        <f t="shared" si="21"/>
        <v>3.2281892396970591</v>
      </c>
      <c r="BU25" s="38">
        <v>442</v>
      </c>
      <c r="BV25" s="38">
        <v>1328</v>
      </c>
      <c r="BW25" s="38">
        <v>5287</v>
      </c>
      <c r="BX25" s="38">
        <v>3110</v>
      </c>
      <c r="BY25" s="36">
        <f t="shared" si="22"/>
        <v>3.0883249729517064</v>
      </c>
      <c r="BZ25" s="38">
        <v>271</v>
      </c>
      <c r="CA25" s="38">
        <v>1329</v>
      </c>
      <c r="CB25" s="38">
        <v>4406</v>
      </c>
      <c r="CC25" s="38">
        <v>4340</v>
      </c>
      <c r="CD25" s="36">
        <f t="shared" si="23"/>
        <v>3.2386429537985695</v>
      </c>
      <c r="CE25" s="38">
        <v>518</v>
      </c>
      <c r="CF25" s="38">
        <v>1375</v>
      </c>
      <c r="CG25" s="38">
        <v>5345</v>
      </c>
      <c r="CH25" s="38">
        <v>3108</v>
      </c>
      <c r="CI25" s="36">
        <f t="shared" si="24"/>
        <v>3.0673690315097621</v>
      </c>
      <c r="CJ25" s="38">
        <v>282</v>
      </c>
      <c r="CK25" s="38">
        <v>1239</v>
      </c>
      <c r="CL25" s="38">
        <v>4159</v>
      </c>
      <c r="CM25" s="38">
        <v>4143</v>
      </c>
      <c r="CN25" s="36">
        <f t="shared" si="25"/>
        <v>3.2382164308256134</v>
      </c>
      <c r="CO25" s="38">
        <v>506</v>
      </c>
      <c r="CP25" s="38">
        <v>1392</v>
      </c>
      <c r="CQ25" s="38">
        <v>4986</v>
      </c>
      <c r="CR25" s="38">
        <v>2939</v>
      </c>
      <c r="CS25" s="36">
        <f t="shared" si="26"/>
        <v>3.0544640130306422</v>
      </c>
      <c r="CT25" s="26">
        <v>201</v>
      </c>
      <c r="CU25" s="26">
        <v>103</v>
      </c>
      <c r="CV25" s="26">
        <v>43</v>
      </c>
      <c r="CW25" s="26">
        <v>33</v>
      </c>
      <c r="CX25" s="26">
        <v>13</v>
      </c>
      <c r="CY25" s="39">
        <f t="shared" si="15"/>
        <v>3.7578947368421054</v>
      </c>
      <c r="CZ25" s="40">
        <f t="shared" si="16"/>
        <v>393</v>
      </c>
      <c r="DA25" s="26">
        <v>192</v>
      </c>
      <c r="DB25" s="26">
        <v>148</v>
      </c>
      <c r="DC25" s="26">
        <v>44</v>
      </c>
      <c r="DD25" s="26">
        <v>9</v>
      </c>
      <c r="DE25" s="39">
        <v>91.977099236641223</v>
      </c>
      <c r="DF25" s="26">
        <v>244</v>
      </c>
      <c r="DG25" s="26">
        <v>116</v>
      </c>
      <c r="DH25" s="26">
        <v>48</v>
      </c>
      <c r="DI25" s="26">
        <v>35</v>
      </c>
      <c r="DJ25" s="26">
        <v>12</v>
      </c>
      <c r="DK25" s="39">
        <f t="shared" si="27"/>
        <v>3.7155756207674941</v>
      </c>
      <c r="DL25" s="40">
        <f t="shared" si="28"/>
        <v>455</v>
      </c>
      <c r="DM25" s="26">
        <v>186</v>
      </c>
      <c r="DN25" s="26">
        <v>184</v>
      </c>
      <c r="DO25" s="26">
        <v>72</v>
      </c>
      <c r="DP25" s="26">
        <v>13</v>
      </c>
      <c r="DQ25" s="39">
        <v>93.389010989010984</v>
      </c>
      <c r="DR25" s="26">
        <v>235</v>
      </c>
      <c r="DS25" s="26">
        <v>128</v>
      </c>
      <c r="DT25" s="26">
        <v>43</v>
      </c>
      <c r="DU25" s="26">
        <v>44</v>
      </c>
      <c r="DV25" s="26">
        <v>15</v>
      </c>
      <c r="DW25" s="39">
        <f t="shared" si="29"/>
        <v>3.7688888888888887</v>
      </c>
      <c r="DX25" s="40">
        <f t="shared" si="30"/>
        <v>465</v>
      </c>
      <c r="DY25" s="26">
        <v>207</v>
      </c>
      <c r="DZ25" s="26">
        <v>192</v>
      </c>
      <c r="EA25" s="26">
        <v>60</v>
      </c>
      <c r="EB25" s="26">
        <v>6</v>
      </c>
      <c r="EC25" s="39">
        <v>92.120430107526886</v>
      </c>
      <c r="ED25" s="44">
        <v>81</v>
      </c>
      <c r="EE25" s="42">
        <v>258</v>
      </c>
      <c r="EF25" s="42">
        <v>48</v>
      </c>
      <c r="EG25" s="42">
        <v>11</v>
      </c>
      <c r="EH25" s="43">
        <f t="shared" si="12"/>
        <v>398</v>
      </c>
      <c r="EI25" s="42">
        <v>263</v>
      </c>
      <c r="EJ25" s="42">
        <v>70</v>
      </c>
      <c r="EK25" s="42">
        <v>38</v>
      </c>
      <c r="EL25" s="42">
        <v>15</v>
      </c>
      <c r="EM25" s="52">
        <v>12</v>
      </c>
      <c r="EN25" s="48">
        <v>78</v>
      </c>
      <c r="EO25" s="49">
        <v>281</v>
      </c>
      <c r="EP25" s="48">
        <v>57</v>
      </c>
      <c r="EQ25" s="48">
        <v>12</v>
      </c>
      <c r="ER25" s="43">
        <f t="shared" si="13"/>
        <v>428</v>
      </c>
      <c r="ES25" s="49">
        <v>256</v>
      </c>
      <c r="ET25" s="48">
        <v>93</v>
      </c>
      <c r="EU25" s="48">
        <v>40</v>
      </c>
      <c r="EV25" s="48">
        <v>24</v>
      </c>
      <c r="EW25" s="48">
        <v>15</v>
      </c>
      <c r="EX25" s="48">
        <v>120</v>
      </c>
      <c r="EY25" s="49">
        <v>260</v>
      </c>
      <c r="EZ25" s="48">
        <v>72</v>
      </c>
      <c r="FA25" s="48">
        <v>11</v>
      </c>
      <c r="FB25" s="43">
        <f t="shared" si="14"/>
        <v>463</v>
      </c>
      <c r="FC25" s="49">
        <v>294</v>
      </c>
      <c r="FD25" s="48">
        <v>86</v>
      </c>
      <c r="FE25" s="48">
        <v>37</v>
      </c>
      <c r="FF25" s="48">
        <v>32</v>
      </c>
      <c r="FG25" s="48">
        <v>14</v>
      </c>
    </row>
    <row r="26" spans="1:163" s="50" customFormat="1" ht="10.5" customHeight="1" x14ac:dyDescent="0.2">
      <c r="A26" s="26"/>
      <c r="B26" s="26"/>
      <c r="C26" s="27">
        <v>47</v>
      </c>
      <c r="D26" s="28" t="s">
        <v>159</v>
      </c>
      <c r="E26" s="27" t="s">
        <v>137</v>
      </c>
      <c r="F26" s="27" t="s">
        <v>153</v>
      </c>
      <c r="G26" s="27" t="s">
        <v>160</v>
      </c>
      <c r="H26" s="29"/>
      <c r="I26" s="30"/>
      <c r="J26" s="30"/>
      <c r="K26" s="30"/>
      <c r="L26" s="30"/>
      <c r="M26" s="30"/>
      <c r="N26" s="32"/>
      <c r="O26" s="33"/>
      <c r="P26" s="29"/>
      <c r="Q26" s="30"/>
      <c r="R26" s="30"/>
      <c r="S26" s="30"/>
      <c r="T26" s="30"/>
      <c r="U26" s="30"/>
      <c r="V26" s="32"/>
      <c r="W26" s="33"/>
      <c r="X26" s="29"/>
      <c r="Y26" s="30"/>
      <c r="Z26" s="30"/>
      <c r="AA26" s="30"/>
      <c r="AB26" s="30"/>
      <c r="AC26" s="30"/>
      <c r="AD26" s="32"/>
      <c r="AE26" s="33"/>
      <c r="AF26" s="29"/>
      <c r="AG26" s="30"/>
      <c r="AH26" s="30"/>
      <c r="AI26" s="30"/>
      <c r="AJ26" s="30"/>
      <c r="AK26" s="30"/>
      <c r="AL26" s="32"/>
      <c r="AM26" s="33"/>
      <c r="AN26" s="30"/>
      <c r="AO26" s="30"/>
      <c r="AP26" s="30"/>
      <c r="AQ26" s="30"/>
      <c r="AR26" s="30"/>
      <c r="AS26" s="30"/>
      <c r="AT26" s="30"/>
      <c r="AU26" s="30"/>
      <c r="AV26" s="30"/>
      <c r="AW26" s="30"/>
      <c r="AX26" s="30"/>
      <c r="AY26" s="30"/>
      <c r="AZ26" s="30"/>
      <c r="BA26" s="30"/>
      <c r="BB26" s="30"/>
      <c r="BC26" s="30"/>
      <c r="BD26" s="30"/>
      <c r="BE26" s="30"/>
      <c r="BF26" s="27"/>
      <c r="BG26" s="27"/>
      <c r="BH26" s="27"/>
      <c r="BI26" s="27"/>
      <c r="BJ26" s="27"/>
      <c r="BK26" s="27"/>
      <c r="BL26" s="27"/>
      <c r="BM26" s="34"/>
      <c r="BN26" s="34"/>
      <c r="BO26" s="34"/>
      <c r="BP26" s="38"/>
      <c r="BQ26" s="38"/>
      <c r="BR26" s="38"/>
      <c r="BS26" s="38"/>
      <c r="BT26" s="36"/>
      <c r="BU26" s="38"/>
      <c r="BV26" s="38"/>
      <c r="BW26" s="38"/>
      <c r="BX26" s="38"/>
      <c r="BY26" s="36"/>
      <c r="BZ26" s="38"/>
      <c r="CA26" s="38"/>
      <c r="CB26" s="38"/>
      <c r="CC26" s="38"/>
      <c r="CD26" s="36"/>
      <c r="CE26" s="38"/>
      <c r="CF26" s="38"/>
      <c r="CG26" s="38"/>
      <c r="CH26" s="38"/>
      <c r="CI26" s="36"/>
      <c r="CJ26" s="38"/>
      <c r="CK26" s="38"/>
      <c r="CL26" s="38"/>
      <c r="CM26" s="38"/>
      <c r="CN26" s="36"/>
      <c r="CO26" s="38"/>
      <c r="CP26" s="38"/>
      <c r="CQ26" s="38"/>
      <c r="CR26" s="38"/>
      <c r="CS26" s="36"/>
      <c r="CT26" s="26"/>
      <c r="CU26" s="26"/>
      <c r="CV26" s="26"/>
      <c r="CW26" s="26"/>
      <c r="CX26" s="26"/>
      <c r="CY26" s="39"/>
      <c r="CZ26" s="40"/>
      <c r="DA26" s="26"/>
      <c r="DB26" s="26"/>
      <c r="DC26" s="26"/>
      <c r="DD26" s="26"/>
      <c r="DE26" s="39"/>
      <c r="DF26" s="26"/>
      <c r="DG26" s="26"/>
      <c r="DH26" s="26"/>
      <c r="DI26" s="26"/>
      <c r="DJ26" s="26"/>
      <c r="DK26" s="39"/>
      <c r="DL26" s="40"/>
      <c r="DM26" s="26"/>
      <c r="DN26" s="26"/>
      <c r="DO26" s="26"/>
      <c r="DP26" s="26"/>
      <c r="DQ26" s="39"/>
      <c r="DR26" s="26"/>
      <c r="DS26" s="26"/>
      <c r="DT26" s="26"/>
      <c r="DU26" s="26"/>
      <c r="DV26" s="26"/>
      <c r="DW26" s="39"/>
      <c r="DX26" s="40"/>
      <c r="DY26" s="26"/>
      <c r="DZ26" s="26"/>
      <c r="EA26" s="26"/>
      <c r="EB26" s="26"/>
      <c r="EC26" s="39"/>
      <c r="ED26" s="44"/>
      <c r="EE26" s="42"/>
      <c r="EF26" s="42"/>
      <c r="EG26" s="42"/>
      <c r="EH26" s="43"/>
      <c r="EI26" s="42"/>
      <c r="EJ26" s="42"/>
      <c r="EK26" s="42"/>
      <c r="EL26" s="42"/>
      <c r="EM26" s="52"/>
      <c r="EN26" s="48"/>
      <c r="EO26" s="49"/>
      <c r="EP26" s="48"/>
      <c r="EQ26" s="48"/>
      <c r="ER26" s="43">
        <f t="shared" si="13"/>
        <v>0</v>
      </c>
      <c r="ES26" s="49"/>
      <c r="ET26" s="48"/>
      <c r="EU26" s="48"/>
      <c r="EV26" s="48"/>
      <c r="EW26" s="48"/>
      <c r="EX26" s="48"/>
      <c r="EY26" s="49"/>
      <c r="EZ26" s="48"/>
      <c r="FA26" s="48"/>
      <c r="FB26" s="43">
        <f t="shared" si="14"/>
        <v>0</v>
      </c>
      <c r="FC26" s="49"/>
      <c r="FD26" s="48"/>
      <c r="FE26" s="48"/>
      <c r="FF26" s="48"/>
      <c r="FG26" s="48"/>
    </row>
    <row r="27" spans="1:163" s="50" customFormat="1" ht="10.5" customHeight="1" x14ac:dyDescent="0.2">
      <c r="A27" s="26">
        <v>354</v>
      </c>
      <c r="B27" s="26"/>
      <c r="C27" s="27">
        <v>48</v>
      </c>
      <c r="D27" s="28" t="s">
        <v>157</v>
      </c>
      <c r="E27" s="27" t="s">
        <v>116</v>
      </c>
      <c r="F27" s="27" t="s">
        <v>153</v>
      </c>
      <c r="G27" s="27" t="s">
        <v>161</v>
      </c>
      <c r="H27" s="29">
        <f>SUM(I27:M27)</f>
        <v>81</v>
      </c>
      <c r="I27" s="30">
        <v>37</v>
      </c>
      <c r="J27" s="30">
        <v>31</v>
      </c>
      <c r="K27" s="30">
        <v>8</v>
      </c>
      <c r="L27" s="30"/>
      <c r="M27" s="30">
        <v>5</v>
      </c>
      <c r="N27" s="32">
        <v>81.278481012658233</v>
      </c>
      <c r="O27" s="33">
        <v>62.484938271604946</v>
      </c>
      <c r="P27" s="29">
        <f>SUM(Q27:U27)</f>
        <v>93</v>
      </c>
      <c r="Q27" s="30">
        <v>28</v>
      </c>
      <c r="R27" s="30">
        <v>41</v>
      </c>
      <c r="S27" s="30">
        <v>17</v>
      </c>
      <c r="T27" s="30">
        <v>2</v>
      </c>
      <c r="U27" s="30">
        <v>5</v>
      </c>
      <c r="V27" s="32">
        <v>80.944444444444443</v>
      </c>
      <c r="W27" s="33">
        <v>61.772333333333357</v>
      </c>
      <c r="X27" s="29">
        <f>SUM(Y27:AC27)</f>
        <v>93</v>
      </c>
      <c r="Y27" s="30">
        <v>50</v>
      </c>
      <c r="Z27" s="30">
        <v>31</v>
      </c>
      <c r="AA27" s="30">
        <v>8</v>
      </c>
      <c r="AB27" s="30">
        <v>0</v>
      </c>
      <c r="AC27" s="30">
        <v>4</v>
      </c>
      <c r="AD27" s="32">
        <v>80.847826086956516</v>
      </c>
      <c r="AE27" s="33">
        <v>62.888064516129013</v>
      </c>
      <c r="AF27" s="29">
        <f>SUM(AG27:AK27)</f>
        <v>96</v>
      </c>
      <c r="AG27" s="30">
        <v>45</v>
      </c>
      <c r="AH27" s="30">
        <v>40</v>
      </c>
      <c r="AI27" s="30">
        <v>9</v>
      </c>
      <c r="AJ27" s="30">
        <v>1</v>
      </c>
      <c r="AK27" s="30">
        <v>1</v>
      </c>
      <c r="AL27" s="32">
        <v>81.09375</v>
      </c>
      <c r="AM27" s="33">
        <v>61.308958333333372</v>
      </c>
      <c r="AN27" s="30">
        <v>30</v>
      </c>
      <c r="AO27" s="30">
        <v>40</v>
      </c>
      <c r="AP27" s="30">
        <v>17</v>
      </c>
      <c r="AQ27" s="30">
        <v>22</v>
      </c>
      <c r="AR27" s="30">
        <v>52</v>
      </c>
      <c r="AS27" s="30">
        <v>28</v>
      </c>
      <c r="AT27" s="30">
        <v>42</v>
      </c>
      <c r="AU27" s="30">
        <v>56</v>
      </c>
      <c r="AV27" s="30">
        <v>13</v>
      </c>
      <c r="AW27" s="30">
        <v>25</v>
      </c>
      <c r="AX27" s="30">
        <v>47</v>
      </c>
      <c r="AY27" s="30">
        <v>9</v>
      </c>
      <c r="AZ27" s="30">
        <v>15</v>
      </c>
      <c r="BA27" s="30">
        <v>62</v>
      </c>
      <c r="BB27" s="30">
        <v>16</v>
      </c>
      <c r="BC27" s="30">
        <v>31</v>
      </c>
      <c r="BD27" s="30">
        <v>52</v>
      </c>
      <c r="BE27" s="30">
        <v>10</v>
      </c>
      <c r="BF27" s="27"/>
      <c r="BG27" s="27">
        <v>1</v>
      </c>
      <c r="BH27" s="27"/>
      <c r="BI27" s="27"/>
      <c r="BJ27" s="27"/>
      <c r="BK27" s="27">
        <v>1</v>
      </c>
      <c r="BL27" s="27">
        <v>161</v>
      </c>
      <c r="BM27" s="34">
        <v>147</v>
      </c>
      <c r="BN27" s="34">
        <v>138</v>
      </c>
      <c r="BO27" s="34">
        <v>145</v>
      </c>
      <c r="BP27" s="38">
        <v>25</v>
      </c>
      <c r="BQ27" s="38">
        <v>151</v>
      </c>
      <c r="BR27" s="38">
        <v>523</v>
      </c>
      <c r="BS27" s="38">
        <v>610</v>
      </c>
      <c r="BT27" s="36">
        <f>(BP27*1+BQ27*2+BR27*3+BS27*4)/SUM(BP27:BS27)</f>
        <v>3.3124522536287242</v>
      </c>
      <c r="BU27" s="38">
        <v>51</v>
      </c>
      <c r="BV27" s="38">
        <v>150</v>
      </c>
      <c r="BW27" s="38">
        <v>618</v>
      </c>
      <c r="BX27" s="38">
        <v>490</v>
      </c>
      <c r="BY27" s="36">
        <f>(BU27*1+BV27*2+BW27*3+BX27*4)/SUM(BU27:BX27)</f>
        <v>3.1818181818181817</v>
      </c>
      <c r="BZ27" s="38">
        <v>38</v>
      </c>
      <c r="CA27" s="38">
        <v>141</v>
      </c>
      <c r="CB27" s="38">
        <v>507</v>
      </c>
      <c r="CC27" s="38">
        <v>551</v>
      </c>
      <c r="CD27" s="36">
        <f>(BZ27*1+CA27*2+CB27*3+CC27*4)/SUM(BZ27:CC27)</f>
        <v>3.2700080840743735</v>
      </c>
      <c r="CE27" s="38">
        <v>49</v>
      </c>
      <c r="CF27" s="38">
        <v>147</v>
      </c>
      <c r="CG27" s="38">
        <v>598</v>
      </c>
      <c r="CH27" s="38">
        <v>443</v>
      </c>
      <c r="CI27" s="36">
        <f>(CE27*1+CF27*2+CG27*3+CH27*4)/SUM(CE27:CH27)</f>
        <v>3.1600646725949879</v>
      </c>
      <c r="CJ27" s="38">
        <v>29</v>
      </c>
      <c r="CK27" s="38">
        <v>153</v>
      </c>
      <c r="CL27" s="38">
        <v>515</v>
      </c>
      <c r="CM27" s="38">
        <v>507</v>
      </c>
      <c r="CN27" s="36">
        <f>(CJ27*1+CK27*2+CL27*3+CM27*4)/SUM(CJ27:CM27)</f>
        <v>3.2458471760797343</v>
      </c>
      <c r="CO27" s="38">
        <v>53</v>
      </c>
      <c r="CP27" s="38">
        <v>193</v>
      </c>
      <c r="CQ27" s="38">
        <v>607</v>
      </c>
      <c r="CR27" s="38">
        <v>351</v>
      </c>
      <c r="CS27" s="36">
        <f>(CO27*1+CP27*2+CQ27*3+CR27*4)/SUM(CO27:CR27)</f>
        <v>3.0431893687707641</v>
      </c>
      <c r="CT27" s="26">
        <v>19</v>
      </c>
      <c r="CU27" s="26">
        <v>11</v>
      </c>
      <c r="CV27" s="26">
        <v>10</v>
      </c>
      <c r="CW27" s="26">
        <v>3</v>
      </c>
      <c r="CX27" s="26">
        <v>2</v>
      </c>
      <c r="CY27" s="39">
        <f>(CT27*3+CU27*4+CV27*5+CW27*6)/SUM(CT27:CW27)</f>
        <v>3.9302325581395348</v>
      </c>
      <c r="CZ27" s="40">
        <f>SUM(CT27:CX27)</f>
        <v>45</v>
      </c>
      <c r="DA27" s="26">
        <v>25</v>
      </c>
      <c r="DB27" s="26">
        <v>12</v>
      </c>
      <c r="DC27" s="26">
        <v>8</v>
      </c>
      <c r="DD27" s="26">
        <v>0</v>
      </c>
      <c r="DE27" s="39">
        <v>90.711111111111109</v>
      </c>
      <c r="DF27" s="26">
        <v>34</v>
      </c>
      <c r="DG27" s="26">
        <v>17</v>
      </c>
      <c r="DH27" s="26">
        <v>7</v>
      </c>
      <c r="DI27" s="26">
        <v>6</v>
      </c>
      <c r="DJ27" s="26">
        <v>0</v>
      </c>
      <c r="DK27" s="39">
        <f>(DF27*3+DG27*4+DH27*5+DI27*6)/SUM(DF27:DI27)</f>
        <v>3.765625</v>
      </c>
      <c r="DL27" s="40">
        <f>SUM(DF27:DJ27)</f>
        <v>64</v>
      </c>
      <c r="DM27" s="26">
        <v>22</v>
      </c>
      <c r="DN27" s="26">
        <v>32</v>
      </c>
      <c r="DO27" s="26">
        <v>9</v>
      </c>
      <c r="DP27" s="26">
        <v>1</v>
      </c>
      <c r="DQ27" s="39">
        <v>93.671875</v>
      </c>
      <c r="DR27" s="26">
        <v>25</v>
      </c>
      <c r="DS27" s="26">
        <v>11</v>
      </c>
      <c r="DT27" s="26">
        <v>2</v>
      </c>
      <c r="DU27" s="26">
        <v>7</v>
      </c>
      <c r="DV27" s="26">
        <v>0</v>
      </c>
      <c r="DW27" s="39">
        <f>(DR27*3+DS27*4+DT27*5+DU27*6)/SUM(DR27:DU27)</f>
        <v>3.8</v>
      </c>
      <c r="DX27" s="40">
        <f>SUM(DR27:DV27)</f>
        <v>45</v>
      </c>
      <c r="DY27" s="26">
        <v>21</v>
      </c>
      <c r="DZ27" s="26">
        <v>20</v>
      </c>
      <c r="EA27" s="26">
        <v>3</v>
      </c>
      <c r="EB27" s="26">
        <v>1</v>
      </c>
      <c r="EC27" s="39">
        <v>91.933333333333337</v>
      </c>
      <c r="ED27" s="44">
        <v>12</v>
      </c>
      <c r="EE27" s="42">
        <v>27</v>
      </c>
      <c r="EF27" s="42">
        <v>3</v>
      </c>
      <c r="EG27" s="42">
        <v>0</v>
      </c>
      <c r="EH27" s="43">
        <f t="shared" si="12"/>
        <v>42</v>
      </c>
      <c r="EI27" s="42">
        <v>31</v>
      </c>
      <c r="EJ27" s="42">
        <v>4</v>
      </c>
      <c r="EK27" s="42">
        <v>6</v>
      </c>
      <c r="EL27" s="42">
        <v>1</v>
      </c>
      <c r="EM27" s="52">
        <v>0</v>
      </c>
      <c r="EN27" s="48">
        <v>21</v>
      </c>
      <c r="EO27" s="49">
        <v>34</v>
      </c>
      <c r="EP27" s="48">
        <v>11</v>
      </c>
      <c r="EQ27" s="48">
        <v>1</v>
      </c>
      <c r="ER27" s="43">
        <f t="shared" si="13"/>
        <v>67</v>
      </c>
      <c r="ES27" s="49">
        <v>44</v>
      </c>
      <c r="ET27" s="48">
        <v>9</v>
      </c>
      <c r="EU27" s="48">
        <v>5</v>
      </c>
      <c r="EV27" s="48">
        <v>7</v>
      </c>
      <c r="EW27" s="48">
        <v>2</v>
      </c>
      <c r="EX27" s="48">
        <v>11</v>
      </c>
      <c r="EY27" s="49">
        <v>29</v>
      </c>
      <c r="EZ27" s="48">
        <v>3</v>
      </c>
      <c r="FA27" s="48">
        <v>1</v>
      </c>
      <c r="FB27" s="43">
        <f t="shared" si="14"/>
        <v>44</v>
      </c>
      <c r="FC27" s="49">
        <v>22</v>
      </c>
      <c r="FD27" s="48">
        <v>9</v>
      </c>
      <c r="FE27" s="48">
        <v>7</v>
      </c>
      <c r="FF27" s="48">
        <v>5</v>
      </c>
      <c r="FG27" s="48">
        <v>1</v>
      </c>
    </row>
    <row r="28" spans="1:163" s="50" customFormat="1" ht="10.5" customHeight="1" x14ac:dyDescent="0.2">
      <c r="A28" s="26"/>
      <c r="B28" s="26"/>
      <c r="C28" s="27">
        <v>49</v>
      </c>
      <c r="D28" s="28" t="s">
        <v>162</v>
      </c>
      <c r="E28" s="27" t="s">
        <v>116</v>
      </c>
      <c r="F28" s="27" t="s">
        <v>153</v>
      </c>
      <c r="G28" s="27" t="s">
        <v>163</v>
      </c>
      <c r="H28" s="29"/>
      <c r="I28" s="30"/>
      <c r="J28" s="30"/>
      <c r="K28" s="30"/>
      <c r="L28" s="30"/>
      <c r="M28" s="30"/>
      <c r="N28" s="32"/>
      <c r="O28" s="33"/>
      <c r="P28" s="29"/>
      <c r="Q28" s="30"/>
      <c r="R28" s="30"/>
      <c r="S28" s="30"/>
      <c r="T28" s="30"/>
      <c r="U28" s="30"/>
      <c r="V28" s="32"/>
      <c r="W28" s="33"/>
      <c r="X28" s="29"/>
      <c r="Y28" s="30"/>
      <c r="Z28" s="30"/>
      <c r="AA28" s="30"/>
      <c r="AB28" s="30"/>
      <c r="AC28" s="30"/>
      <c r="AD28" s="32"/>
      <c r="AE28" s="33"/>
      <c r="AF28" s="29"/>
      <c r="AG28" s="30"/>
      <c r="AH28" s="30"/>
      <c r="AI28" s="30"/>
      <c r="AJ28" s="30"/>
      <c r="AK28" s="30"/>
      <c r="AL28" s="32"/>
      <c r="AM28" s="33"/>
      <c r="AN28" s="30"/>
      <c r="AO28" s="30"/>
      <c r="AP28" s="30"/>
      <c r="AQ28" s="30"/>
      <c r="AR28" s="30"/>
      <c r="AS28" s="30"/>
      <c r="AT28" s="30"/>
      <c r="AU28" s="30"/>
      <c r="AV28" s="30"/>
      <c r="AW28" s="30"/>
      <c r="AX28" s="30"/>
      <c r="AY28" s="30"/>
      <c r="AZ28" s="30"/>
      <c r="BA28" s="30"/>
      <c r="BB28" s="30"/>
      <c r="BC28" s="30"/>
      <c r="BD28" s="30"/>
      <c r="BE28" s="30"/>
      <c r="BF28" s="27"/>
      <c r="BG28" s="27"/>
      <c r="BH28" s="27"/>
      <c r="BI28" s="27"/>
      <c r="BJ28" s="27"/>
      <c r="BK28" s="27"/>
      <c r="BL28" s="27"/>
      <c r="BM28" s="34"/>
      <c r="BN28" s="34"/>
      <c r="BO28" s="34"/>
      <c r="BP28" s="38"/>
      <c r="BQ28" s="38"/>
      <c r="BR28" s="38"/>
      <c r="BS28" s="38"/>
      <c r="BT28" s="36"/>
      <c r="BU28" s="38"/>
      <c r="BV28" s="38"/>
      <c r="BW28" s="38"/>
      <c r="BX28" s="38"/>
      <c r="BY28" s="36"/>
      <c r="BZ28" s="38"/>
      <c r="CA28" s="38"/>
      <c r="CB28" s="38"/>
      <c r="CC28" s="38"/>
      <c r="CD28" s="36"/>
      <c r="CE28" s="38"/>
      <c r="CF28" s="38"/>
      <c r="CG28" s="38"/>
      <c r="CH28" s="38"/>
      <c r="CI28" s="36"/>
      <c r="CJ28" s="38"/>
      <c r="CK28" s="38"/>
      <c r="CL28" s="38"/>
      <c r="CM28" s="38"/>
      <c r="CN28" s="36"/>
      <c r="CO28" s="38"/>
      <c r="CP28" s="38"/>
      <c r="CQ28" s="38"/>
      <c r="CR28" s="38"/>
      <c r="CS28" s="36"/>
      <c r="CT28" s="26"/>
      <c r="CU28" s="26"/>
      <c r="CV28" s="26"/>
      <c r="CW28" s="26"/>
      <c r="CX28" s="26"/>
      <c r="CY28" s="39"/>
      <c r="CZ28" s="40"/>
      <c r="DA28" s="26"/>
      <c r="DB28" s="26"/>
      <c r="DC28" s="26"/>
      <c r="DD28" s="26"/>
      <c r="DE28" s="39"/>
      <c r="DF28" s="26"/>
      <c r="DG28" s="26"/>
      <c r="DH28" s="26"/>
      <c r="DI28" s="26"/>
      <c r="DJ28" s="26"/>
      <c r="DK28" s="39"/>
      <c r="DL28" s="40"/>
      <c r="DM28" s="26"/>
      <c r="DN28" s="26"/>
      <c r="DO28" s="26"/>
      <c r="DP28" s="26"/>
      <c r="DQ28" s="39"/>
      <c r="DR28" s="26"/>
      <c r="DS28" s="26"/>
      <c r="DT28" s="26"/>
      <c r="DU28" s="26"/>
      <c r="DV28" s="26"/>
      <c r="DW28" s="39"/>
      <c r="DX28" s="40"/>
      <c r="DY28" s="26"/>
      <c r="DZ28" s="26"/>
      <c r="EA28" s="26"/>
      <c r="EB28" s="26"/>
      <c r="EC28" s="39"/>
      <c r="ED28" s="44"/>
      <c r="EE28" s="42"/>
      <c r="EF28" s="42"/>
      <c r="EG28" s="42"/>
      <c r="EH28" s="43"/>
      <c r="EI28" s="42"/>
      <c r="EJ28" s="42"/>
      <c r="EK28" s="42"/>
      <c r="EL28" s="42"/>
      <c r="EM28" s="52"/>
      <c r="EN28" s="48"/>
      <c r="EO28" s="49"/>
      <c r="EP28" s="48"/>
      <c r="EQ28" s="48"/>
      <c r="ER28" s="43">
        <f t="shared" si="13"/>
        <v>0</v>
      </c>
      <c r="ES28" s="49"/>
      <c r="ET28" s="48"/>
      <c r="EU28" s="48"/>
      <c r="EV28" s="48"/>
      <c r="EW28" s="48"/>
      <c r="EX28" s="48"/>
      <c r="EY28" s="49"/>
      <c r="EZ28" s="48"/>
      <c r="FA28" s="48"/>
      <c r="FB28" s="43">
        <f t="shared" si="14"/>
        <v>0</v>
      </c>
      <c r="FC28" s="49"/>
      <c r="FD28" s="48"/>
      <c r="FE28" s="48"/>
      <c r="FF28" s="48"/>
      <c r="FG28" s="48"/>
    </row>
    <row r="29" spans="1:163" s="50" customFormat="1" ht="10.5" customHeight="1" x14ac:dyDescent="0.2">
      <c r="A29" s="26">
        <v>355</v>
      </c>
      <c r="B29" s="26"/>
      <c r="C29" s="27">
        <v>50</v>
      </c>
      <c r="D29" s="28" t="s">
        <v>164</v>
      </c>
      <c r="E29" s="27" t="s">
        <v>111</v>
      </c>
      <c r="F29" s="27" t="s">
        <v>165</v>
      </c>
      <c r="G29" s="27" t="s">
        <v>166</v>
      </c>
      <c r="H29" s="29">
        <f t="shared" ref="H29:H34" si="31">SUM(I29:M29)</f>
        <v>171</v>
      </c>
      <c r="I29" s="30">
        <v>42</v>
      </c>
      <c r="J29" s="30">
        <v>70</v>
      </c>
      <c r="K29" s="30">
        <v>55</v>
      </c>
      <c r="L29" s="30"/>
      <c r="M29" s="30">
        <v>4</v>
      </c>
      <c r="N29" s="32">
        <v>84.221568627450978</v>
      </c>
      <c r="O29" s="33">
        <v>74.195823529411712</v>
      </c>
      <c r="P29" s="29">
        <f t="shared" ref="P29:P34" si="32">SUM(Q29:U29)</f>
        <v>265</v>
      </c>
      <c r="Q29" s="30">
        <v>67</v>
      </c>
      <c r="R29" s="30">
        <v>101</v>
      </c>
      <c r="S29" s="30">
        <v>87</v>
      </c>
      <c r="T29" s="30"/>
      <c r="U29" s="30">
        <v>10</v>
      </c>
      <c r="V29" s="32">
        <v>83.977011494252878</v>
      </c>
      <c r="W29" s="33">
        <v>73.72525896414345</v>
      </c>
      <c r="X29" s="29">
        <f>SUM(Y29:AC29)</f>
        <v>227</v>
      </c>
      <c r="Y29" s="30">
        <v>56</v>
      </c>
      <c r="Z29" s="30">
        <v>108</v>
      </c>
      <c r="AA29" s="30">
        <v>60</v>
      </c>
      <c r="AB29" s="30">
        <v>0</v>
      </c>
      <c r="AC29" s="30">
        <v>3</v>
      </c>
      <c r="AD29" s="32">
        <v>83.171806167400888</v>
      </c>
      <c r="AE29" s="33">
        <v>72.771629955947105</v>
      </c>
      <c r="AF29" s="29">
        <f>SUM(AG29:AK29)</f>
        <v>264</v>
      </c>
      <c r="AG29" s="30">
        <v>66</v>
      </c>
      <c r="AH29" s="30">
        <v>112</v>
      </c>
      <c r="AI29" s="30">
        <v>78</v>
      </c>
      <c r="AJ29" s="30">
        <v>3</v>
      </c>
      <c r="AK29" s="30">
        <v>5</v>
      </c>
      <c r="AL29" s="32">
        <v>83.547892720306507</v>
      </c>
      <c r="AM29" s="33">
        <v>71.027840909090898</v>
      </c>
      <c r="AN29" s="30">
        <v>48</v>
      </c>
      <c r="AO29" s="30">
        <v>62</v>
      </c>
      <c r="AP29" s="30">
        <v>22</v>
      </c>
      <c r="AQ29" s="30">
        <v>95</v>
      </c>
      <c r="AR29" s="30">
        <v>52</v>
      </c>
      <c r="AS29" s="30">
        <v>14</v>
      </c>
      <c r="AT29" s="30">
        <v>117</v>
      </c>
      <c r="AU29" s="30">
        <v>47</v>
      </c>
      <c r="AV29" s="30">
        <v>16</v>
      </c>
      <c r="AW29" s="30">
        <v>104</v>
      </c>
      <c r="AX29" s="30">
        <v>61</v>
      </c>
      <c r="AY29" s="30">
        <v>6</v>
      </c>
      <c r="AZ29" s="30">
        <v>157</v>
      </c>
      <c r="BA29" s="30">
        <v>85</v>
      </c>
      <c r="BB29" s="30">
        <v>23</v>
      </c>
      <c r="BC29" s="30">
        <v>121</v>
      </c>
      <c r="BD29" s="30">
        <v>81</v>
      </c>
      <c r="BE29" s="30">
        <v>25</v>
      </c>
      <c r="BF29" s="27">
        <v>14</v>
      </c>
      <c r="BG29" s="27">
        <v>5</v>
      </c>
      <c r="BH29" s="27">
        <v>7</v>
      </c>
      <c r="BI29" s="27">
        <v>4</v>
      </c>
      <c r="BJ29" s="27">
        <v>10</v>
      </c>
      <c r="BK29" s="27">
        <v>4</v>
      </c>
      <c r="BL29" s="27">
        <v>327</v>
      </c>
      <c r="BM29" s="34">
        <v>365</v>
      </c>
      <c r="BN29" s="34">
        <v>409</v>
      </c>
      <c r="BO29" s="34">
        <v>458</v>
      </c>
      <c r="BP29" s="38">
        <v>111</v>
      </c>
      <c r="BQ29" s="38">
        <v>452</v>
      </c>
      <c r="BR29" s="38">
        <v>1472</v>
      </c>
      <c r="BS29" s="38">
        <v>1500</v>
      </c>
      <c r="BT29" s="36">
        <f t="shared" ref="BT29:BT34" si="33">(BP29*1+BQ29*2+BR29*3+BS29*4)/SUM(BP29:BS29)</f>
        <v>3.2336633663366339</v>
      </c>
      <c r="BU29" s="38">
        <v>115</v>
      </c>
      <c r="BV29" s="38">
        <v>440</v>
      </c>
      <c r="BW29" s="38">
        <v>1729</v>
      </c>
      <c r="BX29" s="38">
        <v>1251</v>
      </c>
      <c r="BY29" s="36">
        <f t="shared" ref="BY29:BY34" si="34">(BU29*1+BV29*2+BW29*3+BX29*4)/SUM(BU29:BX29)</f>
        <v>3.1643564356435645</v>
      </c>
      <c r="BZ29" s="38">
        <v>125</v>
      </c>
      <c r="CA29" s="38">
        <v>494</v>
      </c>
      <c r="CB29" s="38">
        <v>1524</v>
      </c>
      <c r="CC29" s="38">
        <v>1571</v>
      </c>
      <c r="CD29" s="36">
        <f t="shared" ref="CD29:CD34" si="35">(BZ29*1+CA29*2+CB29*3+CC29*4)/SUM(BZ29:CC29)</f>
        <v>3.2226709746903608</v>
      </c>
      <c r="CE29" s="38">
        <v>172</v>
      </c>
      <c r="CF29" s="38">
        <v>460</v>
      </c>
      <c r="CG29" s="38">
        <v>1869</v>
      </c>
      <c r="CH29" s="38">
        <v>1213</v>
      </c>
      <c r="CI29" s="36">
        <f t="shared" ref="CI29:CI34" si="36">(CE29*1+CF29*2+CG29*3+CH29*4)/SUM(CE29:CH29)</f>
        <v>3.1101238556812061</v>
      </c>
      <c r="CJ29" s="38">
        <v>115</v>
      </c>
      <c r="CK29" s="38">
        <v>549</v>
      </c>
      <c r="CL29" s="38">
        <v>1700</v>
      </c>
      <c r="CM29" s="38">
        <v>1582</v>
      </c>
      <c r="CN29" s="36">
        <f t="shared" ref="CN29:CN34" si="37">(CJ29*1+CK29*2+CL29*3+CM29*4)/SUM(CJ29:CM29)</f>
        <v>3.2034972123669538</v>
      </c>
      <c r="CO29" s="38">
        <v>218</v>
      </c>
      <c r="CP29" s="38">
        <v>556</v>
      </c>
      <c r="CQ29" s="38">
        <v>1902</v>
      </c>
      <c r="CR29" s="38">
        <v>1270</v>
      </c>
      <c r="CS29" s="36">
        <f t="shared" ref="CS29:CS34" si="38">(CO29*1+CP29*2+CQ29*3+CR29*4)/SUM(CO29:CR29)</f>
        <v>3.0704510897110997</v>
      </c>
      <c r="CT29" s="26">
        <v>81</v>
      </c>
      <c r="CU29" s="26">
        <v>21</v>
      </c>
      <c r="CV29" s="26">
        <v>5</v>
      </c>
      <c r="CW29" s="26">
        <v>5</v>
      </c>
      <c r="CX29" s="26">
        <v>6</v>
      </c>
      <c r="CY29" s="39">
        <f t="shared" ref="CY29:CY34" si="39">(CT29*3+CU29*4+CV29*5+CW29*6)/SUM(CT29:CW29)</f>
        <v>3.4107142857142856</v>
      </c>
      <c r="CZ29" s="40">
        <f t="shared" ref="CZ29:CZ34" si="40">SUM(CT29:CX29)</f>
        <v>118</v>
      </c>
      <c r="DA29" s="26">
        <v>36</v>
      </c>
      <c r="DB29" s="26">
        <v>38</v>
      </c>
      <c r="DC29" s="26">
        <v>29</v>
      </c>
      <c r="DD29" s="26">
        <v>15</v>
      </c>
      <c r="DE29" s="39">
        <v>96.254237288135599</v>
      </c>
      <c r="DF29" s="26">
        <v>96</v>
      </c>
      <c r="DG29" s="26">
        <v>29</v>
      </c>
      <c r="DH29" s="26">
        <v>11</v>
      </c>
      <c r="DI29" s="26">
        <v>2</v>
      </c>
      <c r="DJ29" s="26">
        <v>13</v>
      </c>
      <c r="DK29" s="39">
        <f t="shared" ref="DK29:DK34" si="41">(DF29*3+DG29*4+DH29*5+DI29*6)/SUM(DF29:DI29)</f>
        <v>3.4130434782608696</v>
      </c>
      <c r="DL29" s="40">
        <f t="shared" ref="DL29:DL34" si="42">SUM(DF29:DJ29)</f>
        <v>151</v>
      </c>
      <c r="DM29" s="26">
        <v>65</v>
      </c>
      <c r="DN29" s="26">
        <v>49</v>
      </c>
      <c r="DO29" s="26">
        <v>29</v>
      </c>
      <c r="DP29" s="26">
        <v>8</v>
      </c>
      <c r="DQ29" s="39">
        <v>93.682119205298008</v>
      </c>
      <c r="DR29" s="26">
        <v>100</v>
      </c>
      <c r="DS29" s="26">
        <v>38</v>
      </c>
      <c r="DT29" s="26">
        <v>10</v>
      </c>
      <c r="DU29" s="26">
        <v>7</v>
      </c>
      <c r="DV29" s="26">
        <v>6</v>
      </c>
      <c r="DW29" s="39">
        <f t="shared" ref="DW29:DW34" si="43">(DR29*3+DS29*4+DT29*5+DU29*6)/SUM(DR29:DU29)</f>
        <v>3.5096774193548388</v>
      </c>
      <c r="DX29" s="40">
        <f t="shared" ref="DX29:DX34" si="44">SUM(DR29:DV29)</f>
        <v>161</v>
      </c>
      <c r="DY29" s="26">
        <v>70</v>
      </c>
      <c r="DZ29" s="26">
        <v>50</v>
      </c>
      <c r="EA29" s="26">
        <v>36</v>
      </c>
      <c r="EB29" s="26">
        <v>5</v>
      </c>
      <c r="EC29" s="39">
        <v>93.472049689440993</v>
      </c>
      <c r="ED29" s="44">
        <v>33</v>
      </c>
      <c r="EE29" s="42">
        <v>67</v>
      </c>
      <c r="EF29" s="42">
        <v>12</v>
      </c>
      <c r="EG29" s="42">
        <v>0</v>
      </c>
      <c r="EH29" s="43">
        <f t="shared" si="12"/>
        <v>112</v>
      </c>
      <c r="EI29" s="42">
        <v>87</v>
      </c>
      <c r="EJ29" s="42">
        <v>18</v>
      </c>
      <c r="EK29" s="42">
        <v>1</v>
      </c>
      <c r="EL29" s="42">
        <v>5</v>
      </c>
      <c r="EM29" s="52">
        <v>1</v>
      </c>
      <c r="EN29" s="48">
        <v>54</v>
      </c>
      <c r="EO29" s="49">
        <v>76</v>
      </c>
      <c r="EP29" s="48">
        <v>10</v>
      </c>
      <c r="EQ29" s="48">
        <v>2</v>
      </c>
      <c r="ER29" s="43">
        <f t="shared" si="13"/>
        <v>142</v>
      </c>
      <c r="ES29" s="49">
        <v>111</v>
      </c>
      <c r="ET29" s="48">
        <v>24</v>
      </c>
      <c r="EU29" s="48">
        <v>2</v>
      </c>
      <c r="EV29" s="48">
        <v>5</v>
      </c>
      <c r="EW29" s="48">
        <v>0</v>
      </c>
      <c r="EX29" s="48">
        <v>45</v>
      </c>
      <c r="EY29" s="49">
        <v>95</v>
      </c>
      <c r="EZ29" s="48">
        <v>18</v>
      </c>
      <c r="FA29" s="48">
        <v>4</v>
      </c>
      <c r="FB29" s="43">
        <f t="shared" si="14"/>
        <v>162</v>
      </c>
      <c r="FC29" s="49">
        <v>113</v>
      </c>
      <c r="FD29" s="48">
        <v>26</v>
      </c>
      <c r="FE29" s="48">
        <v>10</v>
      </c>
      <c r="FF29" s="48">
        <v>12</v>
      </c>
      <c r="FG29" s="48">
        <v>1</v>
      </c>
    </row>
    <row r="30" spans="1:163" s="50" customFormat="1" ht="10.5" customHeight="1" x14ac:dyDescent="0.2">
      <c r="A30" s="26">
        <v>357</v>
      </c>
      <c r="B30" s="26"/>
      <c r="C30" s="27">
        <v>51</v>
      </c>
      <c r="D30" s="28" t="s">
        <v>167</v>
      </c>
      <c r="E30" s="27" t="s">
        <v>111</v>
      </c>
      <c r="F30" s="27" t="s">
        <v>165</v>
      </c>
      <c r="G30" s="27" t="s">
        <v>168</v>
      </c>
      <c r="H30" s="29">
        <f t="shared" si="31"/>
        <v>150</v>
      </c>
      <c r="I30" s="30">
        <v>35</v>
      </c>
      <c r="J30" s="30">
        <v>53</v>
      </c>
      <c r="K30" s="30">
        <v>54</v>
      </c>
      <c r="L30" s="30"/>
      <c r="M30" s="30">
        <v>8</v>
      </c>
      <c r="N30" s="32">
        <v>84.692307692307693</v>
      </c>
      <c r="O30" s="33">
        <v>73.062297297297263</v>
      </c>
      <c r="P30" s="29">
        <f t="shared" si="32"/>
        <v>146</v>
      </c>
      <c r="Q30" s="30">
        <v>42</v>
      </c>
      <c r="R30" s="30">
        <v>46</v>
      </c>
      <c r="S30" s="30">
        <v>49</v>
      </c>
      <c r="T30" s="30">
        <v>1</v>
      </c>
      <c r="U30" s="30">
        <v>8</v>
      </c>
      <c r="V30" s="32">
        <v>85.197183098591552</v>
      </c>
      <c r="W30" s="33">
        <v>73.702835820895487</v>
      </c>
      <c r="X30" s="29">
        <f>SUM(Y30:AC30)</f>
        <v>163</v>
      </c>
      <c r="Y30" s="30">
        <v>58</v>
      </c>
      <c r="Z30" s="30">
        <v>55</v>
      </c>
      <c r="AA30" s="30">
        <v>43</v>
      </c>
      <c r="AB30" s="30">
        <v>3</v>
      </c>
      <c r="AC30" s="30">
        <v>4</v>
      </c>
      <c r="AD30" s="32">
        <v>86.40251572327044</v>
      </c>
      <c r="AE30" s="33">
        <v>74.076369426751526</v>
      </c>
      <c r="AF30" s="29">
        <f>SUM(AG30:AK30)</f>
        <v>162</v>
      </c>
      <c r="AG30" s="30">
        <v>27</v>
      </c>
      <c r="AH30" s="30">
        <v>77</v>
      </c>
      <c r="AI30" s="30">
        <v>52</v>
      </c>
      <c r="AJ30" s="30">
        <v>1</v>
      </c>
      <c r="AK30" s="30">
        <v>5</v>
      </c>
      <c r="AL30" s="32">
        <v>85.490445859872608</v>
      </c>
      <c r="AM30" s="33">
        <v>71.650370370370368</v>
      </c>
      <c r="AN30" s="30">
        <v>40</v>
      </c>
      <c r="AO30" s="30">
        <v>70</v>
      </c>
      <c r="AP30" s="30">
        <v>26</v>
      </c>
      <c r="AQ30" s="30">
        <v>59</v>
      </c>
      <c r="AR30" s="30">
        <v>63</v>
      </c>
      <c r="AS30" s="30">
        <v>23</v>
      </c>
      <c r="AT30" s="30">
        <v>56</v>
      </c>
      <c r="AU30" s="30">
        <v>80</v>
      </c>
      <c r="AV30" s="30">
        <v>12</v>
      </c>
      <c r="AW30" s="30">
        <v>58</v>
      </c>
      <c r="AX30" s="30">
        <v>76</v>
      </c>
      <c r="AY30" s="30">
        <v>16</v>
      </c>
      <c r="AZ30" s="30">
        <v>75</v>
      </c>
      <c r="BA30" s="30">
        <v>59</v>
      </c>
      <c r="BB30" s="30">
        <v>12</v>
      </c>
      <c r="BC30" s="30">
        <v>91</v>
      </c>
      <c r="BD30" s="30">
        <v>55</v>
      </c>
      <c r="BE30" s="30">
        <v>17</v>
      </c>
      <c r="BF30" s="27">
        <v>5</v>
      </c>
      <c r="BG30" s="27">
        <v>2</v>
      </c>
      <c r="BH30" s="27">
        <v>8</v>
      </c>
      <c r="BI30" s="27">
        <v>1</v>
      </c>
      <c r="BJ30" s="27">
        <v>9</v>
      </c>
      <c r="BK30" s="27">
        <v>2</v>
      </c>
      <c r="BL30" s="27">
        <v>267</v>
      </c>
      <c r="BM30" s="34">
        <v>278</v>
      </c>
      <c r="BN30" s="34">
        <v>251</v>
      </c>
      <c r="BO30" s="34">
        <v>286</v>
      </c>
      <c r="BP30" s="38">
        <v>37</v>
      </c>
      <c r="BQ30" s="38">
        <v>215</v>
      </c>
      <c r="BR30" s="38">
        <v>897</v>
      </c>
      <c r="BS30" s="38">
        <v>1146</v>
      </c>
      <c r="BT30" s="36">
        <f t="shared" si="33"/>
        <v>3.3734204793028324</v>
      </c>
      <c r="BU30" s="38">
        <v>99</v>
      </c>
      <c r="BV30" s="38">
        <v>257</v>
      </c>
      <c r="BW30" s="38">
        <v>1057</v>
      </c>
      <c r="BX30" s="38">
        <v>882</v>
      </c>
      <c r="BY30" s="36">
        <f t="shared" si="34"/>
        <v>3.1860566448801744</v>
      </c>
      <c r="BZ30" s="38">
        <v>42</v>
      </c>
      <c r="CA30" s="38">
        <v>254</v>
      </c>
      <c r="CB30" s="38">
        <v>905</v>
      </c>
      <c r="CC30" s="38">
        <v>1187</v>
      </c>
      <c r="CD30" s="36">
        <f t="shared" si="35"/>
        <v>3.3555276381909547</v>
      </c>
      <c r="CE30" s="38">
        <v>104</v>
      </c>
      <c r="CF30" s="38">
        <v>286</v>
      </c>
      <c r="CG30" s="38">
        <v>1139</v>
      </c>
      <c r="CH30" s="38">
        <v>859</v>
      </c>
      <c r="CI30" s="36">
        <f t="shared" si="36"/>
        <v>3.1528475711892798</v>
      </c>
      <c r="CJ30" s="38">
        <v>50</v>
      </c>
      <c r="CK30" s="38">
        <v>264</v>
      </c>
      <c r="CL30" s="38">
        <v>940</v>
      </c>
      <c r="CM30" s="38">
        <v>1097</v>
      </c>
      <c r="CN30" s="36">
        <f t="shared" si="37"/>
        <v>3.3117822203317737</v>
      </c>
      <c r="CO30" s="38">
        <v>116</v>
      </c>
      <c r="CP30" s="38">
        <v>328</v>
      </c>
      <c r="CQ30" s="38">
        <v>1067</v>
      </c>
      <c r="CR30" s="38">
        <v>840</v>
      </c>
      <c r="CS30" s="36">
        <f t="shared" si="38"/>
        <v>3.1190982560612506</v>
      </c>
      <c r="CT30" s="26">
        <v>56</v>
      </c>
      <c r="CU30" s="26">
        <v>20</v>
      </c>
      <c r="CV30" s="26">
        <v>7</v>
      </c>
      <c r="CW30" s="26">
        <v>9</v>
      </c>
      <c r="CX30" s="26">
        <v>12</v>
      </c>
      <c r="CY30" s="39">
        <f t="shared" si="39"/>
        <v>3.6630434782608696</v>
      </c>
      <c r="CZ30" s="40">
        <f t="shared" si="40"/>
        <v>104</v>
      </c>
      <c r="DA30" s="26">
        <v>44</v>
      </c>
      <c r="DB30" s="26">
        <v>40</v>
      </c>
      <c r="DC30" s="26">
        <v>16</v>
      </c>
      <c r="DD30" s="26">
        <v>4</v>
      </c>
      <c r="DE30" s="39">
        <v>92.740384615384613</v>
      </c>
      <c r="DF30" s="26">
        <v>71</v>
      </c>
      <c r="DG30" s="26">
        <v>28</v>
      </c>
      <c r="DH30" s="26">
        <v>6</v>
      </c>
      <c r="DI30" s="26">
        <v>9</v>
      </c>
      <c r="DJ30" s="26">
        <v>3</v>
      </c>
      <c r="DK30" s="39">
        <f t="shared" si="41"/>
        <v>3.5877192982456139</v>
      </c>
      <c r="DL30" s="40">
        <f t="shared" si="42"/>
        <v>117</v>
      </c>
      <c r="DM30" s="26">
        <v>44</v>
      </c>
      <c r="DN30" s="26">
        <v>49</v>
      </c>
      <c r="DO30" s="26">
        <v>24</v>
      </c>
      <c r="DP30" s="26">
        <v>0</v>
      </c>
      <c r="DQ30" s="39">
        <v>94.068376068376068</v>
      </c>
      <c r="DR30" s="26">
        <v>63</v>
      </c>
      <c r="DS30" s="26">
        <v>26</v>
      </c>
      <c r="DT30" s="26">
        <v>3</v>
      </c>
      <c r="DU30" s="26">
        <v>8</v>
      </c>
      <c r="DV30" s="26">
        <v>9</v>
      </c>
      <c r="DW30" s="39">
        <f t="shared" si="43"/>
        <v>3.56</v>
      </c>
      <c r="DX30" s="40">
        <f t="shared" si="44"/>
        <v>109</v>
      </c>
      <c r="DY30" s="26">
        <v>47</v>
      </c>
      <c r="DZ30" s="26">
        <v>37</v>
      </c>
      <c r="EA30" s="26">
        <v>20</v>
      </c>
      <c r="EB30" s="26">
        <v>5</v>
      </c>
      <c r="EC30" s="39">
        <v>93.22935779816514</v>
      </c>
      <c r="ED30" s="44">
        <v>56</v>
      </c>
      <c r="EE30" s="42">
        <v>46</v>
      </c>
      <c r="EF30" s="42">
        <v>10</v>
      </c>
      <c r="EG30" s="42">
        <v>0</v>
      </c>
      <c r="EH30" s="43">
        <f t="shared" si="12"/>
        <v>112</v>
      </c>
      <c r="EI30" s="42">
        <v>88</v>
      </c>
      <c r="EJ30" s="42">
        <v>13</v>
      </c>
      <c r="EK30" s="42">
        <v>2</v>
      </c>
      <c r="EL30" s="42">
        <v>7</v>
      </c>
      <c r="EM30" s="52">
        <v>2</v>
      </c>
      <c r="EN30" s="48">
        <v>42</v>
      </c>
      <c r="EO30" s="49">
        <v>53</v>
      </c>
      <c r="EP30" s="48">
        <v>9</v>
      </c>
      <c r="EQ30" s="48">
        <v>0</v>
      </c>
      <c r="ER30" s="43">
        <f t="shared" si="13"/>
        <v>104</v>
      </c>
      <c r="ES30" s="49">
        <v>87</v>
      </c>
      <c r="ET30" s="48">
        <v>8</v>
      </c>
      <c r="EU30" s="48">
        <v>3</v>
      </c>
      <c r="EV30" s="48">
        <v>5</v>
      </c>
      <c r="EW30" s="48">
        <v>1</v>
      </c>
      <c r="EX30" s="48">
        <v>28</v>
      </c>
      <c r="EY30" s="49">
        <v>64</v>
      </c>
      <c r="EZ30" s="48">
        <v>14</v>
      </c>
      <c r="FA30" s="48">
        <v>0</v>
      </c>
      <c r="FB30" s="43">
        <f t="shared" si="14"/>
        <v>106</v>
      </c>
      <c r="FC30" s="49">
        <v>84</v>
      </c>
      <c r="FD30" s="48">
        <v>10</v>
      </c>
      <c r="FE30" s="48">
        <v>7</v>
      </c>
      <c r="FF30" s="48">
        <v>4</v>
      </c>
      <c r="FG30" s="48">
        <v>1</v>
      </c>
    </row>
    <row r="31" spans="1:163" s="50" customFormat="1" ht="10.5" customHeight="1" x14ac:dyDescent="0.2">
      <c r="A31" s="26">
        <v>358</v>
      </c>
      <c r="B31" s="26"/>
      <c r="C31" s="27">
        <v>52</v>
      </c>
      <c r="D31" s="28" t="s">
        <v>169</v>
      </c>
      <c r="E31" s="27" t="s">
        <v>111</v>
      </c>
      <c r="F31" s="27" t="s">
        <v>165</v>
      </c>
      <c r="G31" s="27" t="s">
        <v>170</v>
      </c>
      <c r="H31" s="29">
        <f t="shared" si="31"/>
        <v>533</v>
      </c>
      <c r="I31" s="30">
        <v>119</v>
      </c>
      <c r="J31" s="30">
        <v>215</v>
      </c>
      <c r="K31" s="30">
        <v>175</v>
      </c>
      <c r="L31" s="30">
        <v>8</v>
      </c>
      <c r="M31" s="30">
        <v>16</v>
      </c>
      <c r="N31" s="32">
        <v>82.55407969639468</v>
      </c>
      <c r="O31" s="33">
        <v>73.007107750472684</v>
      </c>
      <c r="P31" s="29">
        <f t="shared" si="32"/>
        <v>636</v>
      </c>
      <c r="Q31" s="30">
        <v>185</v>
      </c>
      <c r="R31" s="30">
        <v>204</v>
      </c>
      <c r="S31" s="30">
        <v>210</v>
      </c>
      <c r="T31" s="30">
        <v>3</v>
      </c>
      <c r="U31" s="30">
        <v>34</v>
      </c>
      <c r="V31" s="32">
        <v>83.342399999999998</v>
      </c>
      <c r="W31" s="33">
        <v>72.783499142367162</v>
      </c>
      <c r="X31" s="29">
        <f>SUM(Y31:AC31)</f>
        <v>663</v>
      </c>
      <c r="Y31" s="30">
        <v>192</v>
      </c>
      <c r="Z31" s="30">
        <v>269</v>
      </c>
      <c r="AA31" s="30">
        <v>173</v>
      </c>
      <c r="AB31" s="30">
        <v>7</v>
      </c>
      <c r="AC31" s="30">
        <v>22</v>
      </c>
      <c r="AD31" s="32">
        <v>82.544615384615383</v>
      </c>
      <c r="AE31" s="33">
        <v>72.575491679273867</v>
      </c>
      <c r="AF31" s="29">
        <f>SUM(AG31:AK31)</f>
        <v>665</v>
      </c>
      <c r="AG31" s="30">
        <v>179</v>
      </c>
      <c r="AH31" s="30">
        <v>239</v>
      </c>
      <c r="AI31" s="30">
        <v>209</v>
      </c>
      <c r="AJ31" s="30">
        <v>7</v>
      </c>
      <c r="AK31" s="30">
        <v>31</v>
      </c>
      <c r="AL31" s="32">
        <v>83.876712328767127</v>
      </c>
      <c r="AM31" s="33">
        <v>70.952511278195558</v>
      </c>
      <c r="AN31" s="30">
        <v>90</v>
      </c>
      <c r="AO31" s="30">
        <v>224</v>
      </c>
      <c r="AP31" s="30">
        <v>91</v>
      </c>
      <c r="AQ31" s="30">
        <v>145</v>
      </c>
      <c r="AR31" s="30">
        <v>196</v>
      </c>
      <c r="AS31" s="30">
        <v>77</v>
      </c>
      <c r="AT31" s="30">
        <v>181</v>
      </c>
      <c r="AU31" s="30">
        <v>189</v>
      </c>
      <c r="AV31" s="30">
        <v>53</v>
      </c>
      <c r="AW31" s="30">
        <v>246</v>
      </c>
      <c r="AX31" s="30">
        <v>227</v>
      </c>
      <c r="AY31" s="30">
        <v>60</v>
      </c>
      <c r="AZ31" s="30">
        <v>245</v>
      </c>
      <c r="BA31" s="30">
        <v>310</v>
      </c>
      <c r="BB31" s="30">
        <v>81</v>
      </c>
      <c r="BC31" s="30">
        <v>257</v>
      </c>
      <c r="BD31" s="30">
        <v>339</v>
      </c>
      <c r="BE31" s="30">
        <v>67</v>
      </c>
      <c r="BF31" s="27">
        <v>11</v>
      </c>
      <c r="BG31" s="27">
        <v>26</v>
      </c>
      <c r="BH31" s="27">
        <v>10</v>
      </c>
      <c r="BI31" s="27">
        <v>13</v>
      </c>
      <c r="BJ31" s="27">
        <v>17</v>
      </c>
      <c r="BK31" s="27">
        <v>14</v>
      </c>
      <c r="BL31" s="27">
        <v>751</v>
      </c>
      <c r="BM31" s="34">
        <v>889</v>
      </c>
      <c r="BN31" s="34">
        <v>1010</v>
      </c>
      <c r="BO31" s="34">
        <v>1124</v>
      </c>
      <c r="BP31" s="38">
        <v>240</v>
      </c>
      <c r="BQ31" s="38">
        <v>1049</v>
      </c>
      <c r="BR31" s="38">
        <v>3181</v>
      </c>
      <c r="BS31" s="38">
        <v>3127</v>
      </c>
      <c r="BT31" s="36">
        <f t="shared" si="33"/>
        <v>3.2103461892852443</v>
      </c>
      <c r="BU31" s="38">
        <v>422</v>
      </c>
      <c r="BV31" s="38">
        <v>1026</v>
      </c>
      <c r="BW31" s="38">
        <v>3753</v>
      </c>
      <c r="BX31" s="38">
        <v>2396</v>
      </c>
      <c r="BY31" s="36">
        <f t="shared" si="34"/>
        <v>3.0692378570488352</v>
      </c>
      <c r="BZ31" s="38">
        <v>239</v>
      </c>
      <c r="CA31" s="38">
        <v>1156</v>
      </c>
      <c r="CB31" s="38">
        <v>3579</v>
      </c>
      <c r="CC31" s="38">
        <v>3532</v>
      </c>
      <c r="CD31" s="36">
        <f t="shared" si="35"/>
        <v>3.2231366094521516</v>
      </c>
      <c r="CE31" s="38">
        <v>452</v>
      </c>
      <c r="CF31" s="38">
        <v>1162</v>
      </c>
      <c r="CG31" s="38">
        <v>4211</v>
      </c>
      <c r="CH31" s="38">
        <v>2681</v>
      </c>
      <c r="CI31" s="36">
        <f t="shared" si="36"/>
        <v>3.0723019045379734</v>
      </c>
      <c r="CJ31" s="38">
        <v>274</v>
      </c>
      <c r="CK31" s="38">
        <v>1251</v>
      </c>
      <c r="CL31" s="38">
        <v>3653</v>
      </c>
      <c r="CM31" s="38">
        <v>3431</v>
      </c>
      <c r="CN31" s="36">
        <f t="shared" si="37"/>
        <v>3.1895690556394469</v>
      </c>
      <c r="CO31" s="38">
        <v>394</v>
      </c>
      <c r="CP31" s="38">
        <v>1128</v>
      </c>
      <c r="CQ31" s="38">
        <v>4072</v>
      </c>
      <c r="CR31" s="38">
        <v>3015</v>
      </c>
      <c r="CS31" s="36">
        <f t="shared" si="38"/>
        <v>3.1276571030317109</v>
      </c>
      <c r="CT31" s="26">
        <v>161</v>
      </c>
      <c r="CU31" s="26">
        <v>55</v>
      </c>
      <c r="CV31" s="26">
        <v>28</v>
      </c>
      <c r="CW31" s="26">
        <v>23</v>
      </c>
      <c r="CX31" s="26">
        <v>7</v>
      </c>
      <c r="CY31" s="39">
        <f t="shared" si="39"/>
        <v>3.6741573033707864</v>
      </c>
      <c r="CZ31" s="40">
        <f t="shared" si="40"/>
        <v>274</v>
      </c>
      <c r="DA31" s="26">
        <v>137</v>
      </c>
      <c r="DB31" s="26">
        <v>81</v>
      </c>
      <c r="DC31" s="26">
        <v>36</v>
      </c>
      <c r="DD31" s="26">
        <v>20</v>
      </c>
      <c r="DE31" s="39">
        <v>92.412408759124091</v>
      </c>
      <c r="DF31" s="26">
        <v>187</v>
      </c>
      <c r="DG31" s="26">
        <v>61</v>
      </c>
      <c r="DH31" s="26">
        <v>24</v>
      </c>
      <c r="DI31" s="26">
        <v>21</v>
      </c>
      <c r="DJ31" s="26">
        <v>14</v>
      </c>
      <c r="DK31" s="39">
        <f t="shared" si="41"/>
        <v>3.5870307167235493</v>
      </c>
      <c r="DL31" s="40">
        <f t="shared" si="42"/>
        <v>307</v>
      </c>
      <c r="DM31" s="26">
        <v>146</v>
      </c>
      <c r="DN31" s="26">
        <v>94</v>
      </c>
      <c r="DO31" s="26">
        <v>53</v>
      </c>
      <c r="DP31" s="26">
        <v>14</v>
      </c>
      <c r="DQ31" s="39">
        <v>92.661237785016283</v>
      </c>
      <c r="DR31" s="26">
        <v>219</v>
      </c>
      <c r="DS31" s="26">
        <v>57</v>
      </c>
      <c r="DT31" s="26">
        <v>26</v>
      </c>
      <c r="DU31" s="26">
        <v>16</v>
      </c>
      <c r="DV31" s="26">
        <v>8</v>
      </c>
      <c r="DW31" s="39">
        <f t="shared" si="43"/>
        <v>3.4937106918238992</v>
      </c>
      <c r="DX31" s="40">
        <f t="shared" si="44"/>
        <v>326</v>
      </c>
      <c r="DY31" s="26">
        <v>134</v>
      </c>
      <c r="DZ31" s="26">
        <v>103</v>
      </c>
      <c r="EA31" s="26">
        <v>79</v>
      </c>
      <c r="EB31" s="26">
        <v>10</v>
      </c>
      <c r="EC31" s="39">
        <v>94.389570552147234</v>
      </c>
      <c r="ED31" s="44">
        <v>67</v>
      </c>
      <c r="EE31" s="42">
        <v>138</v>
      </c>
      <c r="EF31" s="42">
        <v>45</v>
      </c>
      <c r="EG31" s="42">
        <v>6</v>
      </c>
      <c r="EH31" s="43">
        <f t="shared" si="12"/>
        <v>256</v>
      </c>
      <c r="EI31" s="42">
        <v>193</v>
      </c>
      <c r="EJ31" s="42">
        <v>26</v>
      </c>
      <c r="EK31" s="42">
        <v>13</v>
      </c>
      <c r="EL31" s="42">
        <v>20</v>
      </c>
      <c r="EM31" s="52">
        <v>4</v>
      </c>
      <c r="EN31" s="48">
        <v>73</v>
      </c>
      <c r="EO31" s="49">
        <v>176</v>
      </c>
      <c r="EP31" s="48">
        <v>35</v>
      </c>
      <c r="EQ31" s="48">
        <v>9</v>
      </c>
      <c r="ER31" s="43">
        <f t="shared" si="13"/>
        <v>293</v>
      </c>
      <c r="ES31" s="49">
        <v>215</v>
      </c>
      <c r="ET31" s="48">
        <v>29</v>
      </c>
      <c r="EU31" s="48">
        <v>19</v>
      </c>
      <c r="EV31" s="48">
        <v>24</v>
      </c>
      <c r="EW31" s="48">
        <v>6</v>
      </c>
      <c r="EX31" s="48">
        <v>85</v>
      </c>
      <c r="EY31" s="49">
        <v>198</v>
      </c>
      <c r="EZ31" s="48">
        <v>52</v>
      </c>
      <c r="FA31" s="48">
        <v>5</v>
      </c>
      <c r="FB31" s="43">
        <f t="shared" si="14"/>
        <v>340</v>
      </c>
      <c r="FC31" s="49">
        <v>249</v>
      </c>
      <c r="FD31" s="48">
        <v>31</v>
      </c>
      <c r="FE31" s="48">
        <v>27</v>
      </c>
      <c r="FF31" s="48">
        <v>27</v>
      </c>
      <c r="FG31" s="48">
        <v>6</v>
      </c>
    </row>
    <row r="32" spans="1:163" s="50" customFormat="1" ht="10.5" customHeight="1" x14ac:dyDescent="0.2">
      <c r="A32" s="26">
        <v>356</v>
      </c>
      <c r="B32" s="26"/>
      <c r="C32" s="27">
        <v>53</v>
      </c>
      <c r="D32" s="28" t="s">
        <v>171</v>
      </c>
      <c r="E32" s="27" t="s">
        <v>111</v>
      </c>
      <c r="F32" s="27" t="s">
        <v>165</v>
      </c>
      <c r="G32" s="27" t="s">
        <v>172</v>
      </c>
      <c r="H32" s="29">
        <f t="shared" si="31"/>
        <v>123</v>
      </c>
      <c r="I32" s="30">
        <v>38</v>
      </c>
      <c r="J32" s="30">
        <v>47</v>
      </c>
      <c r="K32" s="30">
        <v>31</v>
      </c>
      <c r="L32" s="30">
        <v>2</v>
      </c>
      <c r="M32" s="30">
        <v>5</v>
      </c>
      <c r="N32" s="32">
        <v>78.543417366946784</v>
      </c>
      <c r="O32" s="33">
        <v>66.105655737704936</v>
      </c>
      <c r="P32" s="29">
        <f t="shared" si="32"/>
        <v>0</v>
      </c>
      <c r="Q32" s="30"/>
      <c r="R32" s="30"/>
      <c r="S32" s="30"/>
      <c r="T32" s="30"/>
      <c r="U32" s="30"/>
      <c r="V32" s="32"/>
      <c r="W32" s="33"/>
      <c r="X32" s="29"/>
      <c r="Y32" s="30"/>
      <c r="Z32" s="30"/>
      <c r="AA32" s="30"/>
      <c r="AB32" s="30"/>
      <c r="AC32" s="30"/>
      <c r="AD32" s="32"/>
      <c r="AE32" s="33"/>
      <c r="AF32" s="29"/>
      <c r="AG32" s="30"/>
      <c r="AH32" s="30"/>
      <c r="AI32" s="30"/>
      <c r="AJ32" s="30"/>
      <c r="AK32" s="30"/>
      <c r="AL32" s="32"/>
      <c r="AM32" s="33"/>
      <c r="AN32" s="30">
        <v>19</v>
      </c>
      <c r="AO32" s="30">
        <v>57</v>
      </c>
      <c r="AP32" s="30">
        <v>26</v>
      </c>
      <c r="AQ32" s="30">
        <v>54</v>
      </c>
      <c r="AR32" s="30">
        <v>52</v>
      </c>
      <c r="AS32" s="30">
        <v>33</v>
      </c>
      <c r="AT32" s="30">
        <v>51</v>
      </c>
      <c r="AU32" s="30">
        <v>46</v>
      </c>
      <c r="AV32" s="30">
        <v>24</v>
      </c>
      <c r="AW32" s="30">
        <v>40</v>
      </c>
      <c r="AX32" s="30">
        <v>61</v>
      </c>
      <c r="AY32" s="30">
        <v>22</v>
      </c>
      <c r="AZ32" s="30"/>
      <c r="BA32" s="30"/>
      <c r="BB32" s="30"/>
      <c r="BC32" s="30"/>
      <c r="BD32" s="30"/>
      <c r="BE32" s="30"/>
      <c r="BF32" s="27">
        <v>4</v>
      </c>
      <c r="BG32" s="27"/>
      <c r="BH32" s="27"/>
      <c r="BI32" s="27"/>
      <c r="BJ32" s="27"/>
      <c r="BK32" s="27"/>
      <c r="BL32" s="27">
        <v>148</v>
      </c>
      <c r="BM32" s="34">
        <v>135</v>
      </c>
      <c r="BN32" s="34">
        <v>66</v>
      </c>
      <c r="BO32" s="34">
        <v>3</v>
      </c>
      <c r="BP32" s="38">
        <v>17</v>
      </c>
      <c r="BQ32" s="38">
        <v>114</v>
      </c>
      <c r="BR32" s="38">
        <v>335</v>
      </c>
      <c r="BS32" s="38">
        <v>338</v>
      </c>
      <c r="BT32" s="36">
        <f t="shared" si="33"/>
        <v>3.2363184079601992</v>
      </c>
      <c r="BU32" s="38">
        <v>55</v>
      </c>
      <c r="BV32" s="38">
        <v>105</v>
      </c>
      <c r="BW32" s="38">
        <v>381</v>
      </c>
      <c r="BX32" s="38">
        <v>263</v>
      </c>
      <c r="BY32" s="36">
        <f t="shared" si="34"/>
        <v>3.0597014925373136</v>
      </c>
      <c r="BZ32" s="38">
        <v>14</v>
      </c>
      <c r="CA32" s="38">
        <v>60</v>
      </c>
      <c r="CB32" s="38">
        <v>175</v>
      </c>
      <c r="CC32" s="38">
        <v>196</v>
      </c>
      <c r="CD32" s="36">
        <f t="shared" si="35"/>
        <v>3.2426966292134831</v>
      </c>
      <c r="CE32" s="38">
        <v>28</v>
      </c>
      <c r="CF32" s="38">
        <v>64</v>
      </c>
      <c r="CG32" s="38">
        <v>220</v>
      </c>
      <c r="CH32" s="38">
        <v>133</v>
      </c>
      <c r="CI32" s="36">
        <f t="shared" si="36"/>
        <v>3.0292134831460675</v>
      </c>
      <c r="CJ32" s="38">
        <v>6</v>
      </c>
      <c r="CK32" s="38">
        <v>15</v>
      </c>
      <c r="CL32" s="38">
        <v>35</v>
      </c>
      <c r="CM32" s="38">
        <v>41</v>
      </c>
      <c r="CN32" s="36">
        <f t="shared" si="37"/>
        <v>3.1443298969072164</v>
      </c>
      <c r="CO32" s="38">
        <v>4</v>
      </c>
      <c r="CP32" s="38">
        <v>9</v>
      </c>
      <c r="CQ32" s="38">
        <v>50</v>
      </c>
      <c r="CR32" s="38">
        <v>34</v>
      </c>
      <c r="CS32" s="36">
        <f t="shared" si="38"/>
        <v>3.1752577319587627</v>
      </c>
      <c r="CT32" s="26">
        <v>37</v>
      </c>
      <c r="CU32" s="26">
        <v>3</v>
      </c>
      <c r="CV32" s="26">
        <v>4</v>
      </c>
      <c r="CW32" s="26">
        <v>6</v>
      </c>
      <c r="CX32" s="26">
        <v>3</v>
      </c>
      <c r="CY32" s="39">
        <f t="shared" si="39"/>
        <v>3.58</v>
      </c>
      <c r="CZ32" s="40">
        <f t="shared" si="40"/>
        <v>53</v>
      </c>
      <c r="DA32" s="26">
        <v>26</v>
      </c>
      <c r="DB32" s="26">
        <v>18</v>
      </c>
      <c r="DC32" s="26">
        <v>6</v>
      </c>
      <c r="DD32" s="26">
        <v>3</v>
      </c>
      <c r="DE32" s="39">
        <v>92.679245283018872</v>
      </c>
      <c r="DF32" s="26">
        <v>32</v>
      </c>
      <c r="DG32" s="26">
        <v>16</v>
      </c>
      <c r="DH32" s="26">
        <v>5</v>
      </c>
      <c r="DI32" s="26">
        <v>6</v>
      </c>
      <c r="DJ32" s="26">
        <v>2</v>
      </c>
      <c r="DK32" s="39">
        <f t="shared" si="41"/>
        <v>3.7457627118644066</v>
      </c>
      <c r="DL32" s="40">
        <f t="shared" si="42"/>
        <v>61</v>
      </c>
      <c r="DM32" s="26">
        <v>38</v>
      </c>
      <c r="DN32" s="26">
        <v>13</v>
      </c>
      <c r="DO32" s="26">
        <v>7</v>
      </c>
      <c r="DP32" s="26">
        <v>3</v>
      </c>
      <c r="DQ32" s="39">
        <v>89.426229508196727</v>
      </c>
      <c r="DR32" s="26">
        <v>37</v>
      </c>
      <c r="DS32" s="26">
        <v>9</v>
      </c>
      <c r="DT32" s="26">
        <v>5</v>
      </c>
      <c r="DU32" s="26">
        <v>8</v>
      </c>
      <c r="DV32" s="26">
        <v>2</v>
      </c>
      <c r="DW32" s="39">
        <f t="shared" si="43"/>
        <v>3.7288135593220337</v>
      </c>
      <c r="DX32" s="40">
        <f t="shared" si="44"/>
        <v>61</v>
      </c>
      <c r="DY32" s="26">
        <v>29</v>
      </c>
      <c r="DZ32" s="26">
        <v>18</v>
      </c>
      <c r="EA32" s="26">
        <v>12</v>
      </c>
      <c r="EB32" s="26">
        <v>2</v>
      </c>
      <c r="EC32" s="39">
        <v>91.540983606557376</v>
      </c>
      <c r="ED32" s="44">
        <v>12</v>
      </c>
      <c r="EE32" s="42">
        <v>33</v>
      </c>
      <c r="EF32" s="42">
        <v>3</v>
      </c>
      <c r="EG32" s="42">
        <v>1</v>
      </c>
      <c r="EH32" s="43">
        <f t="shared" si="12"/>
        <v>49</v>
      </c>
      <c r="EI32" s="42">
        <v>33</v>
      </c>
      <c r="EJ32" s="42">
        <v>13</v>
      </c>
      <c r="EK32" s="42">
        <v>1</v>
      </c>
      <c r="EL32" s="42">
        <v>1</v>
      </c>
      <c r="EM32" s="52">
        <v>1</v>
      </c>
      <c r="EN32" s="48">
        <v>14</v>
      </c>
      <c r="EO32" s="49">
        <v>31</v>
      </c>
      <c r="EP32" s="48">
        <v>4</v>
      </c>
      <c r="EQ32" s="48">
        <v>2</v>
      </c>
      <c r="ER32" s="43">
        <f t="shared" si="13"/>
        <v>51</v>
      </c>
      <c r="ES32" s="49">
        <v>34</v>
      </c>
      <c r="ET32" s="48">
        <v>10</v>
      </c>
      <c r="EU32" s="48">
        <v>2</v>
      </c>
      <c r="EV32" s="48">
        <v>4</v>
      </c>
      <c r="EW32" s="48">
        <v>1</v>
      </c>
      <c r="EX32" s="48">
        <v>25</v>
      </c>
      <c r="EY32" s="49">
        <v>42</v>
      </c>
      <c r="EZ32" s="48">
        <v>8</v>
      </c>
      <c r="FA32" s="48">
        <v>2</v>
      </c>
      <c r="FB32" s="43">
        <f t="shared" si="14"/>
        <v>77</v>
      </c>
      <c r="FC32" s="49">
        <v>57</v>
      </c>
      <c r="FD32" s="48">
        <v>10</v>
      </c>
      <c r="FE32" s="48">
        <v>3</v>
      </c>
      <c r="FF32" s="48">
        <v>6</v>
      </c>
      <c r="FG32" s="48">
        <v>1</v>
      </c>
    </row>
    <row r="33" spans="1:163" s="50" customFormat="1" ht="10.5" customHeight="1" x14ac:dyDescent="0.2">
      <c r="A33" s="26">
        <v>360</v>
      </c>
      <c r="B33" s="26"/>
      <c r="C33" s="27">
        <v>54</v>
      </c>
      <c r="D33" s="28" t="s">
        <v>169</v>
      </c>
      <c r="E33" s="27" t="s">
        <v>124</v>
      </c>
      <c r="F33" s="27" t="s">
        <v>165</v>
      </c>
      <c r="G33" s="27" t="s">
        <v>173</v>
      </c>
      <c r="H33" s="29">
        <f t="shared" si="31"/>
        <v>67</v>
      </c>
      <c r="I33" s="30">
        <v>33</v>
      </c>
      <c r="J33" s="30">
        <v>22</v>
      </c>
      <c r="K33" s="30">
        <v>7</v>
      </c>
      <c r="L33" s="30"/>
      <c r="M33" s="30">
        <v>5</v>
      </c>
      <c r="N33" s="32">
        <v>76.193548387096769</v>
      </c>
      <c r="O33" s="33">
        <v>61.32969696969699</v>
      </c>
      <c r="P33" s="29">
        <f t="shared" si="32"/>
        <v>79</v>
      </c>
      <c r="Q33" s="30">
        <v>36</v>
      </c>
      <c r="R33" s="30">
        <v>29</v>
      </c>
      <c r="S33" s="30">
        <v>10</v>
      </c>
      <c r="T33" s="30">
        <v>1</v>
      </c>
      <c r="U33" s="30">
        <v>3</v>
      </c>
      <c r="V33" s="32">
        <v>76.36363636363636</v>
      </c>
      <c r="W33" s="33">
        <v>65.206883116883105</v>
      </c>
      <c r="X33" s="29">
        <f>SUM(Y33:AC33)</f>
        <v>71</v>
      </c>
      <c r="Y33" s="30">
        <v>42</v>
      </c>
      <c r="Z33" s="30">
        <v>16</v>
      </c>
      <c r="AA33" s="30">
        <v>11</v>
      </c>
      <c r="AB33" s="30">
        <v>1</v>
      </c>
      <c r="AC33" s="30">
        <v>1</v>
      </c>
      <c r="AD33" s="32">
        <v>79.286384976525824</v>
      </c>
      <c r="AE33" s="33">
        <v>66.264925373134318</v>
      </c>
      <c r="AF33" s="29">
        <f>SUM(AG33:AK33)</f>
        <v>62</v>
      </c>
      <c r="AG33" s="30">
        <v>30</v>
      </c>
      <c r="AH33" s="30">
        <v>17</v>
      </c>
      <c r="AI33" s="30">
        <v>11</v>
      </c>
      <c r="AJ33" s="30">
        <v>1</v>
      </c>
      <c r="AK33" s="30">
        <v>3</v>
      </c>
      <c r="AL33" s="32">
        <v>79.254237288135599</v>
      </c>
      <c r="AM33" s="33">
        <v>63.73612903225807</v>
      </c>
      <c r="AN33" s="30">
        <v>14</v>
      </c>
      <c r="AO33" s="30">
        <v>24</v>
      </c>
      <c r="AP33" s="30">
        <v>13</v>
      </c>
      <c r="AQ33" s="30">
        <v>32</v>
      </c>
      <c r="AR33" s="30">
        <v>27</v>
      </c>
      <c r="AS33" s="30">
        <v>26</v>
      </c>
      <c r="AT33" s="30">
        <v>32</v>
      </c>
      <c r="AU33" s="30">
        <v>50</v>
      </c>
      <c r="AV33" s="30">
        <v>19</v>
      </c>
      <c r="AW33" s="30">
        <v>25</v>
      </c>
      <c r="AX33" s="30">
        <v>31</v>
      </c>
      <c r="AY33" s="30">
        <v>11</v>
      </c>
      <c r="AZ33" s="30">
        <v>18</v>
      </c>
      <c r="BA33" s="30">
        <v>53</v>
      </c>
      <c r="BB33" s="30">
        <v>8</v>
      </c>
      <c r="BC33" s="30">
        <v>29</v>
      </c>
      <c r="BD33" s="30">
        <v>30</v>
      </c>
      <c r="BE33" s="30">
        <v>12</v>
      </c>
      <c r="BF33" s="27">
        <v>8</v>
      </c>
      <c r="BG33" s="27"/>
      <c r="BH33" s="27">
        <v>2</v>
      </c>
      <c r="BI33" s="27">
        <v>2</v>
      </c>
      <c r="BJ33" s="27"/>
      <c r="BK33" s="27"/>
      <c r="BL33" s="27">
        <v>134</v>
      </c>
      <c r="BM33" s="34">
        <v>122</v>
      </c>
      <c r="BN33" s="34">
        <v>116</v>
      </c>
      <c r="BO33" s="34">
        <v>119</v>
      </c>
      <c r="BP33" s="38">
        <v>29</v>
      </c>
      <c r="BQ33" s="38">
        <v>116</v>
      </c>
      <c r="BR33" s="38">
        <v>451</v>
      </c>
      <c r="BS33" s="38">
        <v>378</v>
      </c>
      <c r="BT33" s="36">
        <f t="shared" si="33"/>
        <v>3.2094455852156059</v>
      </c>
      <c r="BU33" s="38">
        <v>42</v>
      </c>
      <c r="BV33" s="38">
        <v>94</v>
      </c>
      <c r="BW33" s="38">
        <v>514</v>
      </c>
      <c r="BX33" s="38">
        <v>324</v>
      </c>
      <c r="BY33" s="36">
        <f t="shared" si="34"/>
        <v>3.1498973305954827</v>
      </c>
      <c r="BZ33" s="38">
        <v>29</v>
      </c>
      <c r="CA33" s="38">
        <v>102</v>
      </c>
      <c r="CB33" s="38">
        <v>364</v>
      </c>
      <c r="CC33" s="38">
        <v>370</v>
      </c>
      <c r="CD33" s="36">
        <f t="shared" si="35"/>
        <v>3.2427745664739884</v>
      </c>
      <c r="CE33" s="38">
        <v>36</v>
      </c>
      <c r="CF33" s="38">
        <v>99</v>
      </c>
      <c r="CG33" s="38">
        <v>435</v>
      </c>
      <c r="CH33" s="38">
        <v>295</v>
      </c>
      <c r="CI33" s="36">
        <f t="shared" si="36"/>
        <v>3.1433526011560695</v>
      </c>
      <c r="CJ33" s="38">
        <v>20</v>
      </c>
      <c r="CK33" s="38">
        <v>94</v>
      </c>
      <c r="CL33" s="38">
        <v>335</v>
      </c>
      <c r="CM33" s="38">
        <v>378</v>
      </c>
      <c r="CN33" s="36">
        <f t="shared" si="37"/>
        <v>3.2950423216444982</v>
      </c>
      <c r="CO33" s="38">
        <v>50</v>
      </c>
      <c r="CP33" s="38">
        <v>95</v>
      </c>
      <c r="CQ33" s="38">
        <v>385</v>
      </c>
      <c r="CR33" s="38">
        <v>297</v>
      </c>
      <c r="CS33" s="36">
        <f t="shared" si="38"/>
        <v>3.1233373639661428</v>
      </c>
      <c r="CT33" s="26">
        <v>19</v>
      </c>
      <c r="CU33" s="26">
        <v>8</v>
      </c>
      <c r="CV33" s="26">
        <v>6</v>
      </c>
      <c r="CW33" s="26">
        <v>1</v>
      </c>
      <c r="CX33" s="26">
        <v>0</v>
      </c>
      <c r="CY33" s="39">
        <f t="shared" si="39"/>
        <v>3.6764705882352939</v>
      </c>
      <c r="CZ33" s="40">
        <f t="shared" si="40"/>
        <v>34</v>
      </c>
      <c r="DA33" s="26">
        <v>19</v>
      </c>
      <c r="DB33" s="26">
        <v>10</v>
      </c>
      <c r="DC33" s="26">
        <v>2</v>
      </c>
      <c r="DD33" s="26">
        <v>3</v>
      </c>
      <c r="DE33" s="39">
        <v>90.67647058823529</v>
      </c>
      <c r="DF33" s="26">
        <v>31</v>
      </c>
      <c r="DG33" s="26">
        <v>15</v>
      </c>
      <c r="DH33" s="26">
        <v>2</v>
      </c>
      <c r="DI33" s="26">
        <v>1</v>
      </c>
      <c r="DJ33" s="26">
        <v>0</v>
      </c>
      <c r="DK33" s="39">
        <f t="shared" si="41"/>
        <v>3.4489795918367347</v>
      </c>
      <c r="DL33" s="40">
        <f t="shared" si="42"/>
        <v>49</v>
      </c>
      <c r="DM33" s="26">
        <v>24</v>
      </c>
      <c r="DN33" s="26">
        <v>18</v>
      </c>
      <c r="DO33" s="26">
        <v>6</v>
      </c>
      <c r="DP33" s="26">
        <v>1</v>
      </c>
      <c r="DQ33" s="39">
        <v>92</v>
      </c>
      <c r="DR33" s="26">
        <v>20</v>
      </c>
      <c r="DS33" s="26">
        <v>11</v>
      </c>
      <c r="DT33" s="26">
        <v>3</v>
      </c>
      <c r="DU33" s="26">
        <v>1</v>
      </c>
      <c r="DV33" s="26">
        <v>1</v>
      </c>
      <c r="DW33" s="39">
        <f t="shared" si="43"/>
        <v>3.5714285714285716</v>
      </c>
      <c r="DX33" s="40">
        <f t="shared" si="44"/>
        <v>36</v>
      </c>
      <c r="DY33" s="26">
        <v>18</v>
      </c>
      <c r="DZ33" s="26">
        <v>12</v>
      </c>
      <c r="EA33" s="26">
        <v>5</v>
      </c>
      <c r="EB33" s="26">
        <v>1</v>
      </c>
      <c r="EC33" s="39">
        <v>92.583333333333329</v>
      </c>
      <c r="ED33" s="44">
        <v>7</v>
      </c>
      <c r="EE33" s="42">
        <v>16</v>
      </c>
      <c r="EF33" s="42">
        <v>2</v>
      </c>
      <c r="EG33" s="42">
        <v>0</v>
      </c>
      <c r="EH33" s="43">
        <f t="shared" si="12"/>
        <v>25</v>
      </c>
      <c r="EI33" s="42">
        <v>22</v>
      </c>
      <c r="EJ33" s="42">
        <v>2</v>
      </c>
      <c r="EK33" s="42">
        <v>0</v>
      </c>
      <c r="EL33" s="42">
        <v>1</v>
      </c>
      <c r="EM33" s="52">
        <v>0</v>
      </c>
      <c r="EN33" s="48">
        <v>15</v>
      </c>
      <c r="EO33" s="49">
        <v>30</v>
      </c>
      <c r="EP33" s="48">
        <v>6</v>
      </c>
      <c r="EQ33" s="48">
        <v>1</v>
      </c>
      <c r="ER33" s="43">
        <f t="shared" si="13"/>
        <v>52</v>
      </c>
      <c r="ES33" s="49">
        <v>44</v>
      </c>
      <c r="ET33" s="48">
        <v>4</v>
      </c>
      <c r="EU33" s="48">
        <v>2</v>
      </c>
      <c r="EV33" s="48">
        <v>2</v>
      </c>
      <c r="EW33" s="48">
        <v>0</v>
      </c>
      <c r="EX33" s="48">
        <v>7</v>
      </c>
      <c r="EY33" s="49">
        <v>28</v>
      </c>
      <c r="EZ33" s="48">
        <v>4</v>
      </c>
      <c r="FA33" s="48">
        <v>0</v>
      </c>
      <c r="FB33" s="43">
        <f t="shared" si="14"/>
        <v>39</v>
      </c>
      <c r="FC33" s="49">
        <v>34</v>
      </c>
      <c r="FD33" s="48">
        <v>2</v>
      </c>
      <c r="FE33" s="48">
        <v>2</v>
      </c>
      <c r="FF33" s="48">
        <v>1</v>
      </c>
      <c r="FG33" s="48">
        <v>0</v>
      </c>
    </row>
    <row r="34" spans="1:163" s="50" customFormat="1" ht="10.5" customHeight="1" x14ac:dyDescent="0.2">
      <c r="A34" s="26">
        <v>358</v>
      </c>
      <c r="B34" s="26"/>
      <c r="C34" s="27">
        <v>56</v>
      </c>
      <c r="D34" s="28" t="s">
        <v>169</v>
      </c>
      <c r="E34" s="27" t="s">
        <v>128</v>
      </c>
      <c r="F34" s="27" t="s">
        <v>165</v>
      </c>
      <c r="G34" s="27" t="s">
        <v>174</v>
      </c>
      <c r="H34" s="29">
        <f t="shared" si="31"/>
        <v>47</v>
      </c>
      <c r="I34" s="30">
        <v>21</v>
      </c>
      <c r="J34" s="30">
        <v>7</v>
      </c>
      <c r="K34" s="30">
        <v>17</v>
      </c>
      <c r="L34" s="30"/>
      <c r="M34" s="30">
        <v>2</v>
      </c>
      <c r="N34" s="32">
        <v>85.127659574468083</v>
      </c>
      <c r="O34" s="33">
        <v>66.855531914893604</v>
      </c>
      <c r="P34" s="29">
        <f t="shared" si="32"/>
        <v>45</v>
      </c>
      <c r="Q34" s="30">
        <v>15</v>
      </c>
      <c r="R34" s="30">
        <v>11</v>
      </c>
      <c r="S34" s="30">
        <v>17</v>
      </c>
      <c r="T34" s="30"/>
      <c r="U34" s="30">
        <v>2</v>
      </c>
      <c r="V34" s="32">
        <v>85.840909090909093</v>
      </c>
      <c r="W34" s="33">
        <v>64.551363636363618</v>
      </c>
      <c r="X34" s="29">
        <f>SUM(Y34:AC34)</f>
        <v>42</v>
      </c>
      <c r="Y34" s="30">
        <v>11</v>
      </c>
      <c r="Z34" s="30">
        <v>25</v>
      </c>
      <c r="AA34" s="30">
        <v>4</v>
      </c>
      <c r="AB34" s="30">
        <v>0</v>
      </c>
      <c r="AC34" s="30">
        <v>2</v>
      </c>
      <c r="AD34" s="32">
        <v>84.69047619047619</v>
      </c>
      <c r="AE34" s="33">
        <v>66.833414634146337</v>
      </c>
      <c r="AF34" s="29">
        <f>SUM(AG34:AK34)</f>
        <v>43</v>
      </c>
      <c r="AG34" s="30">
        <v>18</v>
      </c>
      <c r="AH34" s="30">
        <v>18</v>
      </c>
      <c r="AI34" s="30">
        <v>5</v>
      </c>
      <c r="AJ34" s="30">
        <v>0</v>
      </c>
      <c r="AK34" s="30">
        <v>2</v>
      </c>
      <c r="AL34" s="32">
        <v>86.30952380952381</v>
      </c>
      <c r="AM34" s="33">
        <v>67.228837209302313</v>
      </c>
      <c r="AN34" s="30">
        <v>9</v>
      </c>
      <c r="AO34" s="30">
        <v>23</v>
      </c>
      <c r="AP34" s="30">
        <v>8</v>
      </c>
      <c r="AQ34" s="30">
        <v>14</v>
      </c>
      <c r="AR34" s="30">
        <v>23</v>
      </c>
      <c r="AS34" s="30">
        <v>10</v>
      </c>
      <c r="AT34" s="30">
        <v>22</v>
      </c>
      <c r="AU34" s="30">
        <v>14</v>
      </c>
      <c r="AV34" s="30">
        <v>9</v>
      </c>
      <c r="AW34" s="30">
        <v>23</v>
      </c>
      <c r="AX34" s="30">
        <v>20</v>
      </c>
      <c r="AY34" s="30">
        <v>4</v>
      </c>
      <c r="AZ34" s="30">
        <v>15</v>
      </c>
      <c r="BA34" s="30">
        <v>21</v>
      </c>
      <c r="BB34" s="30">
        <v>9</v>
      </c>
      <c r="BC34" s="30">
        <v>13</v>
      </c>
      <c r="BD34" s="30">
        <v>20</v>
      </c>
      <c r="BE34" s="30">
        <v>9</v>
      </c>
      <c r="BF34" s="27"/>
      <c r="BG34" s="27"/>
      <c r="BH34" s="27"/>
      <c r="BI34" s="27">
        <v>1</v>
      </c>
      <c r="BJ34" s="27">
        <v>2</v>
      </c>
      <c r="BK34" s="27">
        <v>1</v>
      </c>
      <c r="BL34" s="27">
        <v>65</v>
      </c>
      <c r="BM34" s="34">
        <v>83</v>
      </c>
      <c r="BN34" s="34">
        <v>76</v>
      </c>
      <c r="BO34" s="34">
        <v>65</v>
      </c>
      <c r="BP34" s="38">
        <v>24</v>
      </c>
      <c r="BQ34" s="38">
        <v>95</v>
      </c>
      <c r="BR34" s="38">
        <v>323</v>
      </c>
      <c r="BS34" s="38">
        <v>341</v>
      </c>
      <c r="BT34" s="36">
        <f t="shared" si="33"/>
        <v>3.2528735632183907</v>
      </c>
      <c r="BU34" s="38">
        <v>43</v>
      </c>
      <c r="BV34" s="38">
        <v>78</v>
      </c>
      <c r="BW34" s="38">
        <v>369</v>
      </c>
      <c r="BX34" s="38">
        <v>293</v>
      </c>
      <c r="BY34" s="36">
        <f t="shared" si="34"/>
        <v>3.1647509578544062</v>
      </c>
      <c r="BZ34" s="38">
        <v>10</v>
      </c>
      <c r="CA34" s="38">
        <v>84</v>
      </c>
      <c r="CB34" s="38">
        <v>276</v>
      </c>
      <c r="CC34" s="38">
        <v>257</v>
      </c>
      <c r="CD34" s="36">
        <f t="shared" si="35"/>
        <v>3.2440191387559807</v>
      </c>
      <c r="CE34" s="38">
        <v>23</v>
      </c>
      <c r="CF34" s="38">
        <v>66</v>
      </c>
      <c r="CG34" s="38">
        <v>291</v>
      </c>
      <c r="CH34" s="38">
        <v>247</v>
      </c>
      <c r="CI34" s="36">
        <f t="shared" si="36"/>
        <v>3.2153110047846889</v>
      </c>
      <c r="CJ34" s="38">
        <v>13</v>
      </c>
      <c r="CK34" s="38">
        <v>54</v>
      </c>
      <c r="CL34" s="38">
        <v>264</v>
      </c>
      <c r="CM34" s="38">
        <v>229</v>
      </c>
      <c r="CN34" s="36">
        <f t="shared" si="37"/>
        <v>3.2660714285714287</v>
      </c>
      <c r="CO34" s="38">
        <v>25</v>
      </c>
      <c r="CP34" s="38">
        <v>70</v>
      </c>
      <c r="CQ34" s="38">
        <v>282</v>
      </c>
      <c r="CR34" s="38">
        <v>183</v>
      </c>
      <c r="CS34" s="36">
        <f t="shared" si="38"/>
        <v>3.1124999999999998</v>
      </c>
      <c r="CT34" s="26">
        <v>14</v>
      </c>
      <c r="CU34" s="26">
        <v>3</v>
      </c>
      <c r="CV34" s="26">
        <v>2</v>
      </c>
      <c r="CW34" s="26">
        <v>2</v>
      </c>
      <c r="CX34" s="26">
        <v>0</v>
      </c>
      <c r="CY34" s="39">
        <f t="shared" si="39"/>
        <v>3.6190476190476191</v>
      </c>
      <c r="CZ34" s="40">
        <f t="shared" si="40"/>
        <v>21</v>
      </c>
      <c r="DA34" s="26">
        <v>11</v>
      </c>
      <c r="DB34" s="26">
        <v>5</v>
      </c>
      <c r="DC34" s="26">
        <v>4</v>
      </c>
      <c r="DD34" s="26">
        <v>1</v>
      </c>
      <c r="DE34" s="39">
        <v>92.095238095238102</v>
      </c>
      <c r="DF34" s="26">
        <v>17</v>
      </c>
      <c r="DG34" s="26">
        <v>6</v>
      </c>
      <c r="DH34" s="26">
        <v>3</v>
      </c>
      <c r="DI34" s="26">
        <v>6</v>
      </c>
      <c r="DJ34" s="26">
        <v>2</v>
      </c>
      <c r="DK34" s="39">
        <f t="shared" si="41"/>
        <v>3.9375</v>
      </c>
      <c r="DL34" s="40">
        <f t="shared" si="42"/>
        <v>34</v>
      </c>
      <c r="DM34" s="26">
        <v>21</v>
      </c>
      <c r="DN34" s="26">
        <v>9</v>
      </c>
      <c r="DO34" s="26">
        <v>3</v>
      </c>
      <c r="DP34" s="26">
        <v>1</v>
      </c>
      <c r="DQ34" s="39">
        <v>89.5</v>
      </c>
      <c r="DR34" s="26">
        <v>22</v>
      </c>
      <c r="DS34" s="26">
        <v>8</v>
      </c>
      <c r="DT34" s="26">
        <v>1</v>
      </c>
      <c r="DU34" s="26">
        <v>2</v>
      </c>
      <c r="DV34" s="26">
        <v>1</v>
      </c>
      <c r="DW34" s="39">
        <f t="shared" si="43"/>
        <v>3.4848484848484849</v>
      </c>
      <c r="DX34" s="40">
        <f t="shared" si="44"/>
        <v>34</v>
      </c>
      <c r="DY34" s="26">
        <v>13</v>
      </c>
      <c r="DZ34" s="26">
        <v>14</v>
      </c>
      <c r="EA34" s="26">
        <v>6</v>
      </c>
      <c r="EB34" s="26">
        <v>1</v>
      </c>
      <c r="EC34" s="39">
        <v>92.852941176470594</v>
      </c>
      <c r="ED34" s="44">
        <v>5</v>
      </c>
      <c r="EE34" s="42">
        <v>9</v>
      </c>
      <c r="EF34" s="42">
        <v>2</v>
      </c>
      <c r="EG34" s="42">
        <v>0</v>
      </c>
      <c r="EH34" s="43">
        <f t="shared" si="12"/>
        <v>16</v>
      </c>
      <c r="EI34" s="42">
        <v>12</v>
      </c>
      <c r="EJ34" s="42">
        <v>0</v>
      </c>
      <c r="EK34" s="42">
        <v>2</v>
      </c>
      <c r="EL34" s="42">
        <v>2</v>
      </c>
      <c r="EM34" s="52">
        <v>0</v>
      </c>
      <c r="EN34" s="48">
        <v>7</v>
      </c>
      <c r="EO34" s="49">
        <v>16</v>
      </c>
      <c r="EP34" s="48">
        <v>2</v>
      </c>
      <c r="EQ34" s="48">
        <v>3</v>
      </c>
      <c r="ER34" s="43">
        <f t="shared" si="13"/>
        <v>28</v>
      </c>
      <c r="ES34" s="49">
        <v>19</v>
      </c>
      <c r="ET34" s="48">
        <v>2</v>
      </c>
      <c r="EU34" s="48">
        <v>2</v>
      </c>
      <c r="EV34" s="48">
        <v>3</v>
      </c>
      <c r="EW34" s="48">
        <v>2</v>
      </c>
      <c r="EX34" s="48">
        <v>13</v>
      </c>
      <c r="EY34" s="49">
        <v>24</v>
      </c>
      <c r="EZ34" s="48">
        <v>3</v>
      </c>
      <c r="FA34" s="48">
        <v>0</v>
      </c>
      <c r="FB34" s="43">
        <f t="shared" si="14"/>
        <v>40</v>
      </c>
      <c r="FC34" s="49">
        <v>29</v>
      </c>
      <c r="FD34" s="48">
        <v>3</v>
      </c>
      <c r="FE34" s="48">
        <v>6</v>
      </c>
      <c r="FF34" s="48">
        <v>2</v>
      </c>
      <c r="FG34" s="48">
        <v>0</v>
      </c>
    </row>
    <row r="35" spans="1:163" s="50" customFormat="1" ht="10.5" customHeight="1" x14ac:dyDescent="0.2">
      <c r="A35" s="26"/>
      <c r="B35" s="26"/>
      <c r="C35" s="27">
        <v>57</v>
      </c>
      <c r="D35" s="28" t="s">
        <v>175</v>
      </c>
      <c r="E35" s="27" t="s">
        <v>111</v>
      </c>
      <c r="F35" s="27" t="s">
        <v>165</v>
      </c>
      <c r="G35" s="27" t="s">
        <v>176</v>
      </c>
      <c r="H35" s="29"/>
      <c r="I35" s="30"/>
      <c r="J35" s="30"/>
      <c r="K35" s="30"/>
      <c r="L35" s="30"/>
      <c r="M35" s="30"/>
      <c r="N35" s="32"/>
      <c r="O35" s="33"/>
      <c r="P35" s="29"/>
      <c r="Q35" s="30"/>
      <c r="R35" s="30"/>
      <c r="S35" s="30"/>
      <c r="T35" s="30"/>
      <c r="U35" s="30"/>
      <c r="V35" s="32"/>
      <c r="W35" s="33"/>
      <c r="X35" s="29"/>
      <c r="Y35" s="30"/>
      <c r="Z35" s="30"/>
      <c r="AA35" s="30"/>
      <c r="AB35" s="30"/>
      <c r="AC35" s="30"/>
      <c r="AD35" s="32"/>
      <c r="AE35" s="33"/>
      <c r="AF35" s="29"/>
      <c r="AG35" s="30"/>
      <c r="AH35" s="30"/>
      <c r="AI35" s="30"/>
      <c r="AJ35" s="30"/>
      <c r="AK35" s="30"/>
      <c r="AL35" s="32"/>
      <c r="AM35" s="33"/>
      <c r="AN35" s="30"/>
      <c r="AO35" s="30"/>
      <c r="AP35" s="30"/>
      <c r="AQ35" s="30"/>
      <c r="AR35" s="30"/>
      <c r="AS35" s="30"/>
      <c r="AT35" s="30"/>
      <c r="AU35" s="30"/>
      <c r="AV35" s="30"/>
      <c r="AW35" s="30"/>
      <c r="AX35" s="30"/>
      <c r="AY35" s="30"/>
      <c r="AZ35" s="30"/>
      <c r="BA35" s="30"/>
      <c r="BB35" s="30"/>
      <c r="BC35" s="30"/>
      <c r="BD35" s="30"/>
      <c r="BE35" s="30"/>
      <c r="BF35" s="27"/>
      <c r="BG35" s="27"/>
      <c r="BH35" s="27"/>
      <c r="BI35" s="27"/>
      <c r="BJ35" s="27"/>
      <c r="BK35" s="27"/>
      <c r="BL35" s="27"/>
      <c r="BM35" s="34"/>
      <c r="BN35" s="34"/>
      <c r="BO35" s="34"/>
      <c r="BP35" s="38"/>
      <c r="BQ35" s="38"/>
      <c r="BR35" s="38"/>
      <c r="BS35" s="38"/>
      <c r="BT35" s="36"/>
      <c r="BU35" s="38"/>
      <c r="BV35" s="38"/>
      <c r="BW35" s="38"/>
      <c r="BX35" s="38"/>
      <c r="BY35" s="36"/>
      <c r="BZ35" s="38"/>
      <c r="CA35" s="38"/>
      <c r="CB35" s="38"/>
      <c r="CC35" s="38"/>
      <c r="CD35" s="36"/>
      <c r="CE35" s="38"/>
      <c r="CF35" s="38"/>
      <c r="CG35" s="38"/>
      <c r="CH35" s="38"/>
      <c r="CI35" s="36"/>
      <c r="CJ35" s="38"/>
      <c r="CK35" s="38"/>
      <c r="CL35" s="38"/>
      <c r="CM35" s="38"/>
      <c r="CN35" s="36"/>
      <c r="CO35" s="38"/>
      <c r="CP35" s="38"/>
      <c r="CQ35" s="38"/>
      <c r="CR35" s="38"/>
      <c r="CS35" s="36"/>
      <c r="CT35" s="26"/>
      <c r="CU35" s="26"/>
      <c r="CV35" s="26"/>
      <c r="CW35" s="26"/>
      <c r="CX35" s="26"/>
      <c r="CY35" s="39"/>
      <c r="CZ35" s="40"/>
      <c r="DA35" s="26"/>
      <c r="DB35" s="26"/>
      <c r="DC35" s="26"/>
      <c r="DD35" s="26"/>
      <c r="DE35" s="39"/>
      <c r="DF35" s="26"/>
      <c r="DG35" s="26"/>
      <c r="DH35" s="26"/>
      <c r="DI35" s="26"/>
      <c r="DJ35" s="26"/>
      <c r="DK35" s="39"/>
      <c r="DL35" s="40"/>
      <c r="DM35" s="26"/>
      <c r="DN35" s="26"/>
      <c r="DO35" s="26"/>
      <c r="DP35" s="26"/>
      <c r="DQ35" s="39"/>
      <c r="DR35" s="26"/>
      <c r="DS35" s="26"/>
      <c r="DT35" s="26"/>
      <c r="DU35" s="26"/>
      <c r="DV35" s="26"/>
      <c r="DW35" s="39"/>
      <c r="DX35" s="40"/>
      <c r="DY35" s="26"/>
      <c r="DZ35" s="26"/>
      <c r="EA35" s="26"/>
      <c r="EB35" s="26"/>
      <c r="EC35" s="39"/>
      <c r="ED35" s="44"/>
      <c r="EE35" s="42"/>
      <c r="EF35" s="42"/>
      <c r="EG35" s="42"/>
      <c r="EH35" s="43"/>
      <c r="EI35" s="42"/>
      <c r="EJ35" s="42"/>
      <c r="EK35" s="42"/>
      <c r="EL35" s="42"/>
      <c r="EM35" s="52"/>
      <c r="EN35" s="48"/>
      <c r="EO35" s="49"/>
      <c r="EP35" s="48"/>
      <c r="EQ35" s="48"/>
      <c r="ER35" s="43">
        <f t="shared" si="13"/>
        <v>0</v>
      </c>
      <c r="ES35" s="49"/>
      <c r="ET35" s="48"/>
      <c r="EU35" s="48"/>
      <c r="EV35" s="48"/>
      <c r="EW35" s="48"/>
      <c r="EX35" s="48"/>
      <c r="EY35" s="49"/>
      <c r="EZ35" s="48"/>
      <c r="FA35" s="48"/>
      <c r="FB35" s="43">
        <f t="shared" si="14"/>
        <v>0</v>
      </c>
      <c r="FC35" s="49"/>
      <c r="FD35" s="48"/>
      <c r="FE35" s="48"/>
      <c r="FF35" s="48"/>
      <c r="FG35" s="48"/>
    </row>
    <row r="36" spans="1:163" s="50" customFormat="1" ht="10.5" customHeight="1" x14ac:dyDescent="0.2">
      <c r="A36" s="26"/>
      <c r="B36" s="26"/>
      <c r="C36" s="27">
        <v>59</v>
      </c>
      <c r="D36" s="28" t="s">
        <v>177</v>
      </c>
      <c r="E36" s="27" t="s">
        <v>124</v>
      </c>
      <c r="F36" s="27" t="s">
        <v>165</v>
      </c>
      <c r="G36" s="27" t="s">
        <v>178</v>
      </c>
      <c r="H36" s="29">
        <f>SUM(I36:M36)</f>
        <v>49</v>
      </c>
      <c r="I36" s="30">
        <v>3</v>
      </c>
      <c r="J36" s="30">
        <v>17</v>
      </c>
      <c r="K36" s="30">
        <v>29</v>
      </c>
      <c r="L36" s="30"/>
      <c r="M36" s="30"/>
      <c r="N36" s="32">
        <v>76.833333333333329</v>
      </c>
      <c r="O36" s="33">
        <v>59.305128205128199</v>
      </c>
      <c r="P36" s="29">
        <f>SUM(Q36:U36)</f>
        <v>42</v>
      </c>
      <c r="Q36" s="30">
        <v>1</v>
      </c>
      <c r="R36" s="30">
        <v>14</v>
      </c>
      <c r="S36" s="30">
        <v>25</v>
      </c>
      <c r="T36" s="30">
        <v>1</v>
      </c>
      <c r="U36" s="30">
        <v>1</v>
      </c>
      <c r="V36" s="32">
        <v>75.390243902439011</v>
      </c>
      <c r="W36" s="33">
        <v>62.207058823529422</v>
      </c>
      <c r="X36" s="29">
        <f>SUM(Y36:AC36)</f>
        <v>43</v>
      </c>
      <c r="Y36" s="30">
        <v>4</v>
      </c>
      <c r="Z36" s="30">
        <v>9</v>
      </c>
      <c r="AA36" s="30">
        <v>26</v>
      </c>
      <c r="AB36" s="30">
        <v>1</v>
      </c>
      <c r="AC36" s="30">
        <v>3</v>
      </c>
      <c r="AD36" s="32">
        <v>81.341666666666669</v>
      </c>
      <c r="AE36" s="33">
        <v>62.733939393939401</v>
      </c>
      <c r="AF36" s="29">
        <f>SUM(AG36:AK36)</f>
        <v>80</v>
      </c>
      <c r="AG36" s="30">
        <v>2</v>
      </c>
      <c r="AH36" s="30">
        <v>16</v>
      </c>
      <c r="AI36" s="30">
        <v>61</v>
      </c>
      <c r="AJ36" s="30">
        <v>0</v>
      </c>
      <c r="AK36" s="30">
        <v>1</v>
      </c>
      <c r="AL36" s="32">
        <v>84.495833333333323</v>
      </c>
      <c r="AM36" s="33">
        <v>52.406835443037991</v>
      </c>
      <c r="AN36" s="30">
        <v>2</v>
      </c>
      <c r="AO36" s="30">
        <v>33</v>
      </c>
      <c r="AP36" s="30">
        <v>28</v>
      </c>
      <c r="AQ36" s="30">
        <v>2</v>
      </c>
      <c r="AR36" s="30">
        <v>14</v>
      </c>
      <c r="AS36" s="30">
        <v>19</v>
      </c>
      <c r="AT36" s="30">
        <v>4</v>
      </c>
      <c r="AU36" s="30">
        <v>19</v>
      </c>
      <c r="AV36" s="30">
        <v>17</v>
      </c>
      <c r="AW36" s="30">
        <v>7</v>
      </c>
      <c r="AX36" s="30">
        <v>21</v>
      </c>
      <c r="AY36" s="30">
        <v>21</v>
      </c>
      <c r="AZ36" s="30">
        <v>5</v>
      </c>
      <c r="BA36" s="30">
        <v>22</v>
      </c>
      <c r="BB36" s="30">
        <v>15</v>
      </c>
      <c r="BC36" s="30">
        <v>11</v>
      </c>
      <c r="BD36" s="30">
        <v>20</v>
      </c>
      <c r="BE36" s="30">
        <v>12</v>
      </c>
      <c r="BF36" s="27"/>
      <c r="BG36" s="27"/>
      <c r="BH36" s="27"/>
      <c r="BI36" s="27"/>
      <c r="BJ36" s="27"/>
      <c r="BK36" s="27"/>
      <c r="BL36" s="27">
        <v>71</v>
      </c>
      <c r="BM36" s="34">
        <v>76</v>
      </c>
      <c r="BN36" s="34">
        <v>88</v>
      </c>
      <c r="BO36" s="34">
        <v>67</v>
      </c>
      <c r="BP36" s="38">
        <v>4</v>
      </c>
      <c r="BQ36" s="38">
        <v>18</v>
      </c>
      <c r="BR36" s="38">
        <v>135</v>
      </c>
      <c r="BS36" s="38">
        <v>198</v>
      </c>
      <c r="BT36" s="36">
        <f>(BP36*1+BQ36*2+BR36*3+BS36*4)/SUM(BP36:BS36)</f>
        <v>3.4845070422535209</v>
      </c>
      <c r="BU36" s="38">
        <v>11</v>
      </c>
      <c r="BV36" s="38">
        <v>35</v>
      </c>
      <c r="BW36" s="38">
        <v>150</v>
      </c>
      <c r="BX36" s="38">
        <v>159</v>
      </c>
      <c r="BY36" s="36">
        <f>(BU36*1+BV36*2+BW36*3+BX36*4)/SUM(BU36:BX36)</f>
        <v>3.2873239436619719</v>
      </c>
      <c r="BZ36" s="38">
        <v>3</v>
      </c>
      <c r="CA36" s="38">
        <v>37</v>
      </c>
      <c r="CB36" s="38">
        <v>147</v>
      </c>
      <c r="CC36" s="38">
        <v>233</v>
      </c>
      <c r="CD36" s="36">
        <f>(BZ36*1+CA36*2+CB36*3+CC36*4)/SUM(BZ36:CC36)</f>
        <v>3.4523809523809526</v>
      </c>
      <c r="CE36" s="38">
        <v>20</v>
      </c>
      <c r="CF36" s="38">
        <v>47</v>
      </c>
      <c r="CG36" s="38">
        <v>173</v>
      </c>
      <c r="CH36" s="38">
        <v>180</v>
      </c>
      <c r="CI36" s="36">
        <f>(CE36*1+CF36*2+CG36*3+CH36*4)/SUM(CE36:CH36)</f>
        <v>3.2214285714285715</v>
      </c>
      <c r="CJ36" s="38">
        <v>13</v>
      </c>
      <c r="CK36" s="38">
        <v>54</v>
      </c>
      <c r="CL36" s="38">
        <v>198</v>
      </c>
      <c r="CM36" s="38">
        <v>221</v>
      </c>
      <c r="CN36" s="36">
        <f>(CJ36*1+CK36*2+CL36*3+CM36*4)/SUM(CJ36:CM36)</f>
        <v>3.2901234567901234</v>
      </c>
      <c r="CO36" s="38">
        <v>15</v>
      </c>
      <c r="CP36" s="38">
        <v>44</v>
      </c>
      <c r="CQ36" s="38">
        <v>260</v>
      </c>
      <c r="CR36" s="38">
        <v>167</v>
      </c>
      <c r="CS36" s="36">
        <f>(CO36*1+CP36*2+CQ36*3+CR36*4)/SUM(CO36:CR36)</f>
        <v>3.191358024691358</v>
      </c>
      <c r="CT36" s="26">
        <v>1</v>
      </c>
      <c r="CU36" s="26">
        <v>3</v>
      </c>
      <c r="CV36" s="26">
        <v>0</v>
      </c>
      <c r="CW36" s="26">
        <v>2</v>
      </c>
      <c r="CX36" s="26">
        <v>4</v>
      </c>
      <c r="CY36" s="39">
        <f>(CT36*3+CU36*4+CV36*5+CW36*6)/SUM(CT36:CW36)</f>
        <v>4.5</v>
      </c>
      <c r="CZ36" s="40">
        <f>SUM(CT36:CX36)</f>
        <v>10</v>
      </c>
      <c r="DA36" s="26">
        <v>2</v>
      </c>
      <c r="DB36" s="26">
        <v>6</v>
      </c>
      <c r="DC36" s="26">
        <v>2</v>
      </c>
      <c r="DD36" s="26">
        <v>0</v>
      </c>
      <c r="DE36" s="39">
        <v>97.1</v>
      </c>
      <c r="DF36" s="26">
        <v>2</v>
      </c>
      <c r="DG36" s="26">
        <v>1</v>
      </c>
      <c r="DH36" s="26">
        <v>1</v>
      </c>
      <c r="DI36" s="26">
        <v>3</v>
      </c>
      <c r="DJ36" s="26">
        <v>5</v>
      </c>
      <c r="DK36" s="39">
        <f>(DF36*3+DG36*4+DH36*5+DI36*6)/SUM(DF36:DI36)</f>
        <v>4.7142857142857144</v>
      </c>
      <c r="DL36" s="40">
        <f>SUM(DF36:DJ36)</f>
        <v>12</v>
      </c>
      <c r="DM36" s="26">
        <v>1</v>
      </c>
      <c r="DN36" s="26">
        <v>7</v>
      </c>
      <c r="DO36" s="26">
        <v>3</v>
      </c>
      <c r="DP36" s="26">
        <v>1</v>
      </c>
      <c r="DQ36" s="39">
        <v>97.75</v>
      </c>
      <c r="DR36" s="26">
        <v>7</v>
      </c>
      <c r="DS36" s="26">
        <v>4</v>
      </c>
      <c r="DT36" s="26">
        <v>2</v>
      </c>
      <c r="DU36" s="26">
        <v>4</v>
      </c>
      <c r="DV36" s="26">
        <v>12</v>
      </c>
      <c r="DW36" s="39">
        <f>(DR36*3+DS36*4+DT36*5+DU36*6)/SUM(DR36:DU36)</f>
        <v>4.1764705882352944</v>
      </c>
      <c r="DX36" s="40">
        <f>SUM(DR36:DV36)</f>
        <v>29</v>
      </c>
      <c r="DY36" s="26">
        <v>12</v>
      </c>
      <c r="DZ36" s="26">
        <v>12</v>
      </c>
      <c r="EA36" s="26">
        <v>2</v>
      </c>
      <c r="EB36" s="26">
        <v>3</v>
      </c>
      <c r="EC36" s="39">
        <v>93.34482758620689</v>
      </c>
      <c r="ED36" s="44">
        <v>3</v>
      </c>
      <c r="EE36" s="42">
        <v>5</v>
      </c>
      <c r="EF36" s="42">
        <v>0</v>
      </c>
      <c r="EG36" s="42">
        <v>0</v>
      </c>
      <c r="EH36" s="43">
        <f t="shared" si="12"/>
        <v>8</v>
      </c>
      <c r="EI36" s="42">
        <v>6</v>
      </c>
      <c r="EJ36" s="42">
        <v>2</v>
      </c>
      <c r="EK36" s="42">
        <v>0</v>
      </c>
      <c r="EL36" s="42">
        <v>0</v>
      </c>
      <c r="EM36" s="52">
        <v>0</v>
      </c>
      <c r="EN36" s="48">
        <v>11</v>
      </c>
      <c r="EO36" s="49">
        <v>4</v>
      </c>
      <c r="EP36" s="48">
        <v>0</v>
      </c>
      <c r="EQ36" s="48">
        <v>0</v>
      </c>
      <c r="ER36" s="43">
        <f t="shared" si="13"/>
        <v>15</v>
      </c>
      <c r="ES36" s="49">
        <v>15</v>
      </c>
      <c r="ET36" s="48">
        <v>0</v>
      </c>
      <c r="EU36" s="48">
        <v>0</v>
      </c>
      <c r="EV36" s="48">
        <v>0</v>
      </c>
      <c r="EW36" s="48">
        <v>0</v>
      </c>
      <c r="EX36" s="48">
        <v>8</v>
      </c>
      <c r="EY36" s="49">
        <v>3</v>
      </c>
      <c r="EZ36" s="48">
        <v>2</v>
      </c>
      <c r="FA36" s="48">
        <v>0</v>
      </c>
      <c r="FB36" s="43">
        <f t="shared" si="14"/>
        <v>13</v>
      </c>
      <c r="FC36" s="49">
        <v>12</v>
      </c>
      <c r="FD36" s="48">
        <v>0</v>
      </c>
      <c r="FE36" s="48">
        <v>1</v>
      </c>
      <c r="FF36" s="48">
        <v>0</v>
      </c>
      <c r="FG36" s="48">
        <v>0</v>
      </c>
    </row>
    <row r="37" spans="1:163" s="50" customFormat="1" ht="10.5" customHeight="1" x14ac:dyDescent="0.2">
      <c r="A37" s="26">
        <v>362</v>
      </c>
      <c r="B37" s="26"/>
      <c r="C37" s="27">
        <v>61</v>
      </c>
      <c r="D37" s="28" t="s">
        <v>179</v>
      </c>
      <c r="E37" s="27" t="s">
        <v>111</v>
      </c>
      <c r="F37" s="27" t="s">
        <v>180</v>
      </c>
      <c r="G37" s="27" t="s">
        <v>181</v>
      </c>
      <c r="H37" s="29"/>
      <c r="I37" s="30"/>
      <c r="J37" s="30"/>
      <c r="K37" s="30"/>
      <c r="L37" s="30"/>
      <c r="M37" s="30"/>
      <c r="N37" s="32"/>
      <c r="O37" s="33"/>
      <c r="P37" s="29"/>
      <c r="Q37" s="30"/>
      <c r="R37" s="30"/>
      <c r="S37" s="30"/>
      <c r="T37" s="30"/>
      <c r="U37" s="30"/>
      <c r="V37" s="32"/>
      <c r="W37" s="33"/>
      <c r="X37" s="29"/>
      <c r="Y37" s="30"/>
      <c r="Z37" s="30"/>
      <c r="AA37" s="30"/>
      <c r="AB37" s="30"/>
      <c r="AC37" s="30"/>
      <c r="AD37" s="32"/>
      <c r="AE37" s="33"/>
      <c r="AF37" s="29"/>
      <c r="AG37" s="30"/>
      <c r="AH37" s="30"/>
      <c r="AI37" s="30"/>
      <c r="AJ37" s="30"/>
      <c r="AK37" s="30"/>
      <c r="AL37" s="32"/>
      <c r="AM37" s="33"/>
      <c r="AN37" s="30">
        <v>44</v>
      </c>
      <c r="AO37" s="30">
        <v>101</v>
      </c>
      <c r="AP37" s="30">
        <v>35</v>
      </c>
      <c r="AQ37" s="30">
        <v>63</v>
      </c>
      <c r="AR37" s="30">
        <v>105</v>
      </c>
      <c r="AS37" s="30">
        <v>32</v>
      </c>
      <c r="AT37" s="30">
        <v>50</v>
      </c>
      <c r="AU37" s="30">
        <v>123</v>
      </c>
      <c r="AV37" s="30">
        <v>11</v>
      </c>
      <c r="AW37" s="30"/>
      <c r="AX37" s="30"/>
      <c r="AY37" s="30"/>
      <c r="AZ37" s="30"/>
      <c r="BA37" s="30"/>
      <c r="BB37" s="30"/>
      <c r="BC37" s="30"/>
      <c r="BD37" s="30"/>
      <c r="BE37" s="30"/>
      <c r="BF37" s="27">
        <v>1</v>
      </c>
      <c r="BG37" s="27">
        <v>2</v>
      </c>
      <c r="BH37" s="27"/>
      <c r="BI37" s="27"/>
      <c r="BJ37" s="27"/>
      <c r="BK37" s="27"/>
      <c r="BL37" s="27">
        <v>337</v>
      </c>
      <c r="BM37" s="34">
        <v>156</v>
      </c>
      <c r="BN37" s="34">
        <v>13</v>
      </c>
      <c r="BO37" s="34">
        <v>1</v>
      </c>
      <c r="BP37" s="38">
        <v>24</v>
      </c>
      <c r="BQ37" s="38">
        <v>133</v>
      </c>
      <c r="BR37" s="38">
        <v>467</v>
      </c>
      <c r="BS37" s="38">
        <v>441</v>
      </c>
      <c r="BT37" s="36">
        <f>(BP37*1+BQ37*2+BR37*3+BS37*4)/SUM(BP37:BS37)</f>
        <v>3.244131455399061</v>
      </c>
      <c r="BU37" s="38">
        <v>57</v>
      </c>
      <c r="BV37" s="38">
        <v>167</v>
      </c>
      <c r="BW37" s="38">
        <v>565</v>
      </c>
      <c r="BX37" s="38">
        <v>276</v>
      </c>
      <c r="BY37" s="36">
        <f>(BU37*1+BV37*2+BW37*3+BX37*4)/SUM(BU37:BX37)</f>
        <v>2.995305164319249</v>
      </c>
      <c r="BZ37" s="38">
        <v>1</v>
      </c>
      <c r="CA37" s="38">
        <v>12</v>
      </c>
      <c r="CB37" s="38">
        <v>65</v>
      </c>
      <c r="CC37" s="38">
        <v>92</v>
      </c>
      <c r="CD37" s="36">
        <f>(BZ37*1+CA37*2+CB37*3+CC37*4)/SUM(BZ37:CC37)</f>
        <v>3.4588235294117649</v>
      </c>
      <c r="CE37" s="38">
        <v>6</v>
      </c>
      <c r="CF37" s="38">
        <v>21</v>
      </c>
      <c r="CG37" s="38">
        <v>87</v>
      </c>
      <c r="CH37" s="38">
        <v>56</v>
      </c>
      <c r="CI37" s="36">
        <f>(CE37*1+CF37*2+CG37*3+CH37*4)/SUM(CE37:CH37)</f>
        <v>3.1352941176470588</v>
      </c>
      <c r="CJ37" s="38">
        <v>0</v>
      </c>
      <c r="CK37" s="38">
        <v>0</v>
      </c>
      <c r="CL37" s="38">
        <v>4</v>
      </c>
      <c r="CM37" s="38">
        <v>1</v>
      </c>
      <c r="CN37" s="36">
        <f>(CJ37*1+CK37*2+CL37*3+CM37*4)/SUM(CJ37:CM37)</f>
        <v>3.2</v>
      </c>
      <c r="CO37" s="38">
        <v>0</v>
      </c>
      <c r="CP37" s="38">
        <v>0</v>
      </c>
      <c r="CQ37" s="38">
        <v>3</v>
      </c>
      <c r="CR37" s="38">
        <v>2</v>
      </c>
      <c r="CS37" s="36">
        <f>(CO37*1+CP37*2+CQ37*3+CR37*4)/SUM(CO37:CR37)</f>
        <v>3.4</v>
      </c>
      <c r="CT37" s="26">
        <v>61</v>
      </c>
      <c r="CU37" s="26">
        <v>35</v>
      </c>
      <c r="CV37" s="26">
        <v>11</v>
      </c>
      <c r="CW37" s="26">
        <v>21</v>
      </c>
      <c r="CX37" s="26">
        <v>7</v>
      </c>
      <c r="CY37" s="39">
        <f>(CT37*3+CU37*4+CV37*5+CW37*6)/SUM(CT37:CW37)</f>
        <v>3.9375</v>
      </c>
      <c r="CZ37" s="40">
        <f>SUM(CT37:CX37)</f>
        <v>135</v>
      </c>
      <c r="DA37" s="26">
        <v>49</v>
      </c>
      <c r="DB37" s="26">
        <v>67</v>
      </c>
      <c r="DC37" s="26">
        <v>19</v>
      </c>
      <c r="DD37" s="26">
        <v>0</v>
      </c>
      <c r="DE37" s="39">
        <v>93.333333333333329</v>
      </c>
      <c r="DF37" s="26">
        <v>64</v>
      </c>
      <c r="DG37" s="26">
        <v>49</v>
      </c>
      <c r="DH37" s="26">
        <v>13</v>
      </c>
      <c r="DI37" s="26">
        <v>13</v>
      </c>
      <c r="DJ37" s="26">
        <v>9</v>
      </c>
      <c r="DK37" s="39">
        <f>(DF37*3+DG37*4+DH37*5+DI37*6)/SUM(DF37:DI37)</f>
        <v>3.8201438848920861</v>
      </c>
      <c r="DL37" s="40">
        <f>SUM(DF37:DJ37)</f>
        <v>148</v>
      </c>
      <c r="DM37" s="26">
        <v>80</v>
      </c>
      <c r="DN37" s="26">
        <v>51</v>
      </c>
      <c r="DO37" s="26">
        <v>16</v>
      </c>
      <c r="DP37" s="26">
        <v>1</v>
      </c>
      <c r="DQ37" s="39">
        <v>90.71621621621621</v>
      </c>
      <c r="DR37" s="26">
        <v>0</v>
      </c>
      <c r="DS37" s="26">
        <v>35</v>
      </c>
      <c r="DT37" s="26">
        <v>21</v>
      </c>
      <c r="DU37" s="26">
        <v>29</v>
      </c>
      <c r="DV37" s="26">
        <v>6</v>
      </c>
      <c r="DW37" s="39">
        <f>(DR37*3+DS37*4+DT37*5+DU37*6)/SUM(DR37:DU37)</f>
        <v>4.9294117647058826</v>
      </c>
      <c r="DX37" s="40">
        <f>SUM(DR37:DV37)</f>
        <v>91</v>
      </c>
      <c r="DY37" s="26">
        <v>75</v>
      </c>
      <c r="DZ37" s="26">
        <v>16</v>
      </c>
      <c r="EA37" s="26">
        <v>0</v>
      </c>
      <c r="EB37" s="26">
        <v>0</v>
      </c>
      <c r="EC37" s="39">
        <v>86.285714285714292</v>
      </c>
      <c r="ED37" s="44">
        <v>28</v>
      </c>
      <c r="EE37" s="42">
        <v>92</v>
      </c>
      <c r="EF37" s="42">
        <v>14</v>
      </c>
      <c r="EG37" s="42">
        <v>2</v>
      </c>
      <c r="EH37" s="43">
        <f t="shared" si="12"/>
        <v>136</v>
      </c>
      <c r="EI37" s="42">
        <v>78</v>
      </c>
      <c r="EJ37" s="42">
        <v>36</v>
      </c>
      <c r="EK37" s="42">
        <v>7</v>
      </c>
      <c r="EL37" s="42">
        <v>10</v>
      </c>
      <c r="EM37" s="52">
        <v>5</v>
      </c>
      <c r="EN37" s="48">
        <v>42</v>
      </c>
      <c r="EO37" s="49">
        <v>90</v>
      </c>
      <c r="EP37" s="48">
        <v>20</v>
      </c>
      <c r="EQ37" s="48">
        <v>3</v>
      </c>
      <c r="ER37" s="43">
        <f t="shared" si="13"/>
        <v>155</v>
      </c>
      <c r="ES37" s="49">
        <v>91</v>
      </c>
      <c r="ET37" s="48">
        <v>47</v>
      </c>
      <c r="EU37" s="48">
        <v>9</v>
      </c>
      <c r="EV37" s="48">
        <v>5</v>
      </c>
      <c r="EW37" s="48">
        <v>3</v>
      </c>
      <c r="EX37" s="48">
        <v>19</v>
      </c>
      <c r="EY37" s="49">
        <v>75</v>
      </c>
      <c r="EZ37" s="48">
        <v>16</v>
      </c>
      <c r="FA37" s="48">
        <v>2</v>
      </c>
      <c r="FB37" s="43">
        <f t="shared" si="14"/>
        <v>112</v>
      </c>
      <c r="FC37" s="49">
        <v>57</v>
      </c>
      <c r="FD37" s="48">
        <v>37</v>
      </c>
      <c r="FE37" s="48">
        <v>7</v>
      </c>
      <c r="FF37" s="48">
        <v>9</v>
      </c>
      <c r="FG37" s="48">
        <v>2</v>
      </c>
    </row>
    <row r="38" spans="1:163" s="50" customFormat="1" ht="10.5" customHeight="1" x14ac:dyDescent="0.2">
      <c r="A38" s="26">
        <v>497</v>
      </c>
      <c r="B38" s="26">
        <v>490</v>
      </c>
      <c r="C38" s="27">
        <v>63</v>
      </c>
      <c r="D38" s="28" t="s">
        <v>182</v>
      </c>
      <c r="E38" s="27" t="s">
        <v>111</v>
      </c>
      <c r="F38" s="27" t="s">
        <v>180</v>
      </c>
      <c r="G38" s="27" t="s">
        <v>183</v>
      </c>
      <c r="H38" s="29">
        <f>SUM(I38:M38)</f>
        <v>161</v>
      </c>
      <c r="I38" s="30">
        <v>50</v>
      </c>
      <c r="J38" s="30">
        <v>59</v>
      </c>
      <c r="K38" s="30">
        <v>32</v>
      </c>
      <c r="L38" s="30">
        <v>1</v>
      </c>
      <c r="M38" s="30">
        <v>19</v>
      </c>
      <c r="N38" s="32">
        <v>79.74222222222221</v>
      </c>
      <c r="O38" s="33">
        <v>60.102749999999993</v>
      </c>
      <c r="P38" s="29">
        <f>SUM(Q38:U38)</f>
        <v>139</v>
      </c>
      <c r="Q38" s="30">
        <v>52</v>
      </c>
      <c r="R38" s="30">
        <v>60</v>
      </c>
      <c r="S38" s="30">
        <v>22</v>
      </c>
      <c r="T38" s="30"/>
      <c r="U38" s="30">
        <v>5</v>
      </c>
      <c r="V38" s="32">
        <v>80.333333333333329</v>
      </c>
      <c r="W38" s="33">
        <v>64.603484848484854</v>
      </c>
      <c r="X38" s="29">
        <f>SUM(Y38:AC38)</f>
        <v>126</v>
      </c>
      <c r="Y38" s="30">
        <v>48</v>
      </c>
      <c r="Z38" s="30">
        <v>40</v>
      </c>
      <c r="AA38" s="30">
        <v>29</v>
      </c>
      <c r="AB38" s="30">
        <v>1</v>
      </c>
      <c r="AC38" s="30">
        <v>8</v>
      </c>
      <c r="AD38" s="32">
        <v>79.245901639344268</v>
      </c>
      <c r="AE38" s="33">
        <v>61.71917355371901</v>
      </c>
      <c r="AF38" s="29">
        <f>SUM(AG38:AK38)</f>
        <v>93</v>
      </c>
      <c r="AG38" s="30">
        <v>25</v>
      </c>
      <c r="AH38" s="30">
        <v>44</v>
      </c>
      <c r="AI38" s="30">
        <v>20</v>
      </c>
      <c r="AJ38" s="30">
        <v>1</v>
      </c>
      <c r="AK38" s="30">
        <v>3</v>
      </c>
      <c r="AL38" s="32">
        <v>82.423913043478265</v>
      </c>
      <c r="AM38" s="33">
        <v>66.426129032258046</v>
      </c>
      <c r="AN38" s="30"/>
      <c r="AO38" s="30"/>
      <c r="AP38" s="30"/>
      <c r="AQ38" s="30"/>
      <c r="AR38" s="30"/>
      <c r="AS38" s="30"/>
      <c r="AT38" s="30"/>
      <c r="AU38" s="30"/>
      <c r="AV38" s="30"/>
      <c r="AW38" s="30">
        <v>73</v>
      </c>
      <c r="AX38" s="30">
        <v>73</v>
      </c>
      <c r="AY38" s="30">
        <v>15</v>
      </c>
      <c r="AZ38" s="30">
        <v>68</v>
      </c>
      <c r="BA38" s="30">
        <v>47</v>
      </c>
      <c r="BB38" s="30">
        <v>24</v>
      </c>
      <c r="BC38" s="30">
        <v>47</v>
      </c>
      <c r="BD38" s="30">
        <v>55</v>
      </c>
      <c r="BE38" s="30">
        <v>24</v>
      </c>
      <c r="BF38" s="27">
        <v>1</v>
      </c>
      <c r="BG38" s="27"/>
      <c r="BH38" s="27">
        <v>6</v>
      </c>
      <c r="BI38" s="27"/>
      <c r="BJ38" s="27">
        <v>6</v>
      </c>
      <c r="BK38" s="27">
        <v>4</v>
      </c>
      <c r="BL38" s="27">
        <v>6</v>
      </c>
      <c r="BM38" s="34">
        <v>156</v>
      </c>
      <c r="BN38" s="34">
        <v>238</v>
      </c>
      <c r="BO38" s="34">
        <v>220</v>
      </c>
      <c r="BP38" s="38">
        <v>24</v>
      </c>
      <c r="BQ38" s="38">
        <v>157</v>
      </c>
      <c r="BR38" s="38">
        <v>591</v>
      </c>
      <c r="BS38" s="38">
        <v>592</v>
      </c>
      <c r="BT38" s="36">
        <f>(BP38*1+BQ38*2+BR38*3+BS38*4)/SUM(BP38:BS38)</f>
        <v>3.283724340175953</v>
      </c>
      <c r="BU38" s="38">
        <v>117</v>
      </c>
      <c r="BV38" s="38">
        <v>252</v>
      </c>
      <c r="BW38" s="38">
        <v>686</v>
      </c>
      <c r="BX38" s="38">
        <v>309</v>
      </c>
      <c r="BY38" s="36">
        <f>(BU38*1+BV38*2+BW38*3+BX38*4)/SUM(BU38:BX38)</f>
        <v>2.8702346041055717</v>
      </c>
      <c r="BZ38" s="38">
        <v>52</v>
      </c>
      <c r="CA38" s="38">
        <v>214</v>
      </c>
      <c r="CB38" s="38">
        <v>871</v>
      </c>
      <c r="CC38" s="38">
        <v>804</v>
      </c>
      <c r="CD38" s="36">
        <f>(BZ38*1+CA38*2+CB38*3+CC38*4)/SUM(BZ38:CC38)</f>
        <v>3.2503863987635238</v>
      </c>
      <c r="CE38" s="38">
        <v>200</v>
      </c>
      <c r="CF38" s="38">
        <v>317</v>
      </c>
      <c r="CG38" s="38">
        <v>955</v>
      </c>
      <c r="CH38" s="38">
        <v>469</v>
      </c>
      <c r="CI38" s="36">
        <f>(CE38*1+CF38*2+CG38*3+CH38*4)/SUM(CE38:CH38)</f>
        <v>2.8722308088614117</v>
      </c>
      <c r="CJ38" s="38">
        <v>49</v>
      </c>
      <c r="CK38" s="38">
        <v>221</v>
      </c>
      <c r="CL38" s="38">
        <v>857</v>
      </c>
      <c r="CM38" s="38">
        <v>871</v>
      </c>
      <c r="CN38" s="36">
        <f>(CJ38*1+CK38*2+CL38*3+CM38*4)/SUM(CJ38:CM38)</f>
        <v>3.2762762762762763</v>
      </c>
      <c r="CO38" s="38">
        <v>123</v>
      </c>
      <c r="CP38" s="38">
        <v>300</v>
      </c>
      <c r="CQ38" s="38">
        <v>1017</v>
      </c>
      <c r="CR38" s="38">
        <v>558</v>
      </c>
      <c r="CS38" s="36">
        <f>(CO38*1+CP38*2+CQ38*3+CR38*4)/SUM(CO38:CR38)</f>
        <v>3.0060060060060061</v>
      </c>
      <c r="CT38" s="26"/>
      <c r="CU38" s="26"/>
      <c r="CV38" s="26"/>
      <c r="CW38" s="26"/>
      <c r="CX38" s="26"/>
      <c r="CY38" s="39"/>
      <c r="CZ38" s="40"/>
      <c r="DA38" s="26"/>
      <c r="DB38" s="26"/>
      <c r="DC38" s="26"/>
      <c r="DD38" s="26"/>
      <c r="DE38" s="39"/>
      <c r="DF38" s="26"/>
      <c r="DG38" s="26"/>
      <c r="DH38" s="26"/>
      <c r="DI38" s="26"/>
      <c r="DJ38" s="26"/>
      <c r="DK38" s="39"/>
      <c r="DL38" s="40"/>
      <c r="DM38" s="26"/>
      <c r="DN38" s="26"/>
      <c r="DO38" s="26"/>
      <c r="DP38" s="26"/>
      <c r="DQ38" s="39"/>
      <c r="DR38" s="26">
        <v>53</v>
      </c>
      <c r="DS38" s="26">
        <v>1</v>
      </c>
      <c r="DT38" s="26">
        <v>1</v>
      </c>
      <c r="DU38" s="26">
        <v>1</v>
      </c>
      <c r="DV38" s="26">
        <v>0</v>
      </c>
      <c r="DW38" s="39">
        <f>(DR38*3+DS38*4+DT38*5+DU38*6)/SUM(DR38:DU38)</f>
        <v>3.1071428571428572</v>
      </c>
      <c r="DX38" s="40">
        <f>SUM(DR38:DV38)</f>
        <v>56</v>
      </c>
      <c r="DY38" s="26">
        <v>10</v>
      </c>
      <c r="DZ38" s="26">
        <v>35</v>
      </c>
      <c r="EA38" s="26">
        <v>10</v>
      </c>
      <c r="EB38" s="26">
        <v>1</v>
      </c>
      <c r="EC38" s="39">
        <v>96.321428571428569</v>
      </c>
      <c r="ED38" s="44"/>
      <c r="EE38" s="42"/>
      <c r="EF38" s="42"/>
      <c r="EG38" s="42"/>
      <c r="EH38" s="43"/>
      <c r="EI38" s="42"/>
      <c r="EJ38" s="42"/>
      <c r="EK38" s="42"/>
      <c r="EL38" s="42"/>
      <c r="EM38" s="52"/>
      <c r="EN38" s="48"/>
      <c r="EO38" s="49"/>
      <c r="EP38" s="48"/>
      <c r="EQ38" s="48"/>
      <c r="ER38" s="43">
        <f t="shared" si="13"/>
        <v>0</v>
      </c>
      <c r="ES38" s="49"/>
      <c r="ET38" s="48"/>
      <c r="EU38" s="48"/>
      <c r="EV38" s="48"/>
      <c r="EW38" s="48"/>
      <c r="EX38" s="48">
        <v>2</v>
      </c>
      <c r="EY38" s="49">
        <v>27</v>
      </c>
      <c r="EZ38" s="48">
        <v>9</v>
      </c>
      <c r="FA38" s="48">
        <v>0</v>
      </c>
      <c r="FB38" s="43">
        <f t="shared" si="14"/>
        <v>38</v>
      </c>
      <c r="FC38" s="49">
        <v>24</v>
      </c>
      <c r="FD38" s="48">
        <v>9</v>
      </c>
      <c r="FE38" s="48">
        <v>2</v>
      </c>
      <c r="FF38" s="48">
        <v>1</v>
      </c>
      <c r="FG38" s="48">
        <v>2</v>
      </c>
    </row>
    <row r="39" spans="1:163" s="69" customFormat="1" ht="10.5" customHeight="1" x14ac:dyDescent="0.2">
      <c r="A39" s="55">
        <v>1144</v>
      </c>
      <c r="B39" s="55"/>
      <c r="C39" s="56">
        <v>65</v>
      </c>
      <c r="D39" s="57" t="s">
        <v>184</v>
      </c>
      <c r="E39" s="56" t="s">
        <v>126</v>
      </c>
      <c r="F39" s="56" t="s">
        <v>180</v>
      </c>
      <c r="G39" s="56" t="s">
        <v>185</v>
      </c>
      <c r="H39" s="58">
        <f>SUM(I39:M39)</f>
        <v>107</v>
      </c>
      <c r="I39" s="59">
        <v>11</v>
      </c>
      <c r="J39" s="59">
        <v>59</v>
      </c>
      <c r="K39" s="59">
        <v>31</v>
      </c>
      <c r="L39" s="59"/>
      <c r="M39" s="59">
        <v>6</v>
      </c>
      <c r="N39" s="32">
        <v>82.630718954248366</v>
      </c>
      <c r="O39" s="60">
        <v>47.159433962264131</v>
      </c>
      <c r="P39" s="58">
        <f>SUM(Q39:U39)</f>
        <v>111</v>
      </c>
      <c r="Q39" s="59">
        <v>15</v>
      </c>
      <c r="R39" s="59">
        <v>64</v>
      </c>
      <c r="S39" s="59">
        <v>23</v>
      </c>
      <c r="T39" s="59"/>
      <c r="U39" s="59">
        <v>9</v>
      </c>
      <c r="V39" s="32">
        <v>79.158878504672899</v>
      </c>
      <c r="W39" s="60">
        <v>45.5351351351351</v>
      </c>
      <c r="X39" s="58">
        <f>SUM(Y39:AC39)</f>
        <v>113</v>
      </c>
      <c r="Y39" s="59">
        <v>18</v>
      </c>
      <c r="Z39" s="59">
        <v>71</v>
      </c>
      <c r="AA39" s="59">
        <v>22</v>
      </c>
      <c r="AB39" s="59">
        <v>0</v>
      </c>
      <c r="AC39" s="59">
        <v>2</v>
      </c>
      <c r="AD39" s="32">
        <v>81.026548672566378</v>
      </c>
      <c r="AE39" s="60">
        <v>58.722123893805311</v>
      </c>
      <c r="AF39" s="58">
        <f>SUM(AG39:AK39)</f>
        <v>116</v>
      </c>
      <c r="AG39" s="59">
        <v>15</v>
      </c>
      <c r="AH39" s="59">
        <v>69</v>
      </c>
      <c r="AI39" s="59">
        <v>25</v>
      </c>
      <c r="AJ39" s="59">
        <v>1</v>
      </c>
      <c r="AK39" s="59">
        <v>6</v>
      </c>
      <c r="AL39" s="32">
        <v>82.918918918918919</v>
      </c>
      <c r="AM39" s="60">
        <v>56.750862068965546</v>
      </c>
      <c r="AN39" s="59">
        <v>53</v>
      </c>
      <c r="AO39" s="59">
        <v>70</v>
      </c>
      <c r="AP39" s="59">
        <v>21</v>
      </c>
      <c r="AQ39" s="59">
        <v>39</v>
      </c>
      <c r="AR39" s="59">
        <v>91</v>
      </c>
      <c r="AS39" s="59">
        <v>14</v>
      </c>
      <c r="AT39" s="59">
        <v>60</v>
      </c>
      <c r="AU39" s="59">
        <v>51</v>
      </c>
      <c r="AV39" s="59">
        <v>8</v>
      </c>
      <c r="AW39" s="59">
        <v>28</v>
      </c>
      <c r="AX39" s="59">
        <v>68</v>
      </c>
      <c r="AY39" s="59">
        <v>11</v>
      </c>
      <c r="AZ39" s="59">
        <v>13</v>
      </c>
      <c r="BA39" s="59">
        <v>81</v>
      </c>
      <c r="BB39" s="59">
        <v>17</v>
      </c>
      <c r="BC39" s="59">
        <v>49</v>
      </c>
      <c r="BD39" s="59">
        <v>57</v>
      </c>
      <c r="BE39" s="59">
        <v>7</v>
      </c>
      <c r="BF39" s="56"/>
      <c r="BG39" s="56"/>
      <c r="BH39" s="56"/>
      <c r="BI39" s="56"/>
      <c r="BJ39" s="56"/>
      <c r="BK39" s="56"/>
      <c r="BL39" s="59"/>
      <c r="BM39" s="34"/>
      <c r="BN39" s="34"/>
      <c r="BO39" s="34"/>
      <c r="BP39" s="62">
        <v>33</v>
      </c>
      <c r="BQ39" s="62">
        <v>199</v>
      </c>
      <c r="BR39" s="62">
        <v>962</v>
      </c>
      <c r="BS39" s="62">
        <v>943</v>
      </c>
      <c r="BT39" s="61">
        <f>(BP39*1+BQ39*2+BR39*3+BS39*4)/SUM(BP39:BS39)</f>
        <v>3.3172671970051475</v>
      </c>
      <c r="BU39" s="62">
        <v>134</v>
      </c>
      <c r="BV39" s="62">
        <v>272</v>
      </c>
      <c r="BW39" s="62">
        <v>1160</v>
      </c>
      <c r="BX39" s="62">
        <v>571</v>
      </c>
      <c r="BY39" s="61">
        <f>(BU39*1+BV39*2+BW39*3+BX39*4)/SUM(BU39:BX39)</f>
        <v>3.0145063172671969</v>
      </c>
      <c r="BZ39" s="62">
        <v>37</v>
      </c>
      <c r="CA39" s="62">
        <v>236</v>
      </c>
      <c r="CB39" s="62">
        <v>1004</v>
      </c>
      <c r="CC39" s="62">
        <v>922</v>
      </c>
      <c r="CD39" s="61">
        <f>(BZ39*1+CA39*2+CB39*3+CC39*4)/SUM(BZ39:CC39)</f>
        <v>3.2783083219645293</v>
      </c>
      <c r="CE39" s="62">
        <v>127</v>
      </c>
      <c r="CF39" s="62">
        <v>292</v>
      </c>
      <c r="CG39" s="62">
        <v>1185</v>
      </c>
      <c r="CH39" s="62">
        <v>595</v>
      </c>
      <c r="CI39" s="61">
        <f>(CE39*1+CF39*2+CG39*3+CH39*4)/SUM(CE39:CH39)</f>
        <v>3.022282855843565</v>
      </c>
      <c r="CJ39" s="62">
        <v>41</v>
      </c>
      <c r="CK39" s="62">
        <v>224</v>
      </c>
      <c r="CL39" s="62">
        <v>936</v>
      </c>
      <c r="CM39" s="62">
        <v>1055</v>
      </c>
      <c r="CN39" s="61">
        <f>(CJ39*1+CK39*2+CL39*3+CM39*4)/SUM(CJ39:CM39)</f>
        <v>3.3320035460992909</v>
      </c>
      <c r="CO39" s="62">
        <v>159</v>
      </c>
      <c r="CP39" s="62">
        <v>352</v>
      </c>
      <c r="CQ39" s="62">
        <v>1178</v>
      </c>
      <c r="CR39" s="62">
        <v>567</v>
      </c>
      <c r="CS39" s="61">
        <f>(CO39*1+CP39*2+CQ39*3+CR39*4)/SUM(CO39:CR39)</f>
        <v>2.9543439716312059</v>
      </c>
      <c r="CT39" s="55"/>
      <c r="CU39" s="55"/>
      <c r="CV39" s="55"/>
      <c r="CW39" s="55"/>
      <c r="CX39" s="55"/>
      <c r="CY39" s="63"/>
      <c r="CZ39" s="64"/>
      <c r="DA39" s="55"/>
      <c r="DB39" s="55"/>
      <c r="DC39" s="55"/>
      <c r="DD39" s="55"/>
      <c r="DE39" s="63"/>
      <c r="DF39" s="55"/>
      <c r="DG39" s="55"/>
      <c r="DH39" s="55"/>
      <c r="DI39" s="55"/>
      <c r="DJ39" s="55"/>
      <c r="DK39" s="63"/>
      <c r="DL39" s="40"/>
      <c r="DM39" s="55"/>
      <c r="DN39" s="55"/>
      <c r="DO39" s="55"/>
      <c r="DP39" s="55"/>
      <c r="DQ39" s="63"/>
      <c r="DR39" s="26"/>
      <c r="DS39" s="26"/>
      <c r="DT39" s="26"/>
      <c r="DU39" s="26"/>
      <c r="DV39" s="26"/>
      <c r="DW39" s="39"/>
      <c r="DX39" s="40"/>
      <c r="DY39" s="26"/>
      <c r="DZ39" s="26"/>
      <c r="EA39" s="26"/>
      <c r="EB39" s="26"/>
      <c r="EC39" s="39"/>
      <c r="ED39" s="67"/>
      <c r="EE39" s="65"/>
      <c r="EF39" s="65"/>
      <c r="EG39" s="65"/>
      <c r="EH39" s="66"/>
      <c r="EI39" s="65"/>
      <c r="EJ39" s="65"/>
      <c r="EK39" s="65"/>
      <c r="EL39" s="65"/>
      <c r="EM39" s="68"/>
      <c r="EN39" s="48"/>
      <c r="EO39" s="49"/>
      <c r="EP39" s="48"/>
      <c r="EQ39" s="48"/>
      <c r="ER39" s="43">
        <f t="shared" si="13"/>
        <v>0</v>
      </c>
      <c r="ES39" s="49"/>
      <c r="ET39" s="48"/>
      <c r="EU39" s="48"/>
      <c r="EV39" s="48"/>
      <c r="EW39" s="48"/>
      <c r="EX39" s="48"/>
      <c r="EY39" s="49"/>
      <c r="EZ39" s="48"/>
      <c r="FA39" s="48"/>
      <c r="FB39" s="43">
        <f t="shared" si="14"/>
        <v>0</v>
      </c>
      <c r="FC39" s="49"/>
      <c r="FD39" s="48"/>
      <c r="FE39" s="48"/>
      <c r="FF39" s="48"/>
      <c r="FG39" s="48"/>
    </row>
    <row r="40" spans="1:163" s="50" customFormat="1" ht="10.5" customHeight="1" x14ac:dyDescent="0.2">
      <c r="A40" s="26"/>
      <c r="B40" s="26"/>
      <c r="C40" s="27">
        <v>69</v>
      </c>
      <c r="D40" s="28" t="s">
        <v>179</v>
      </c>
      <c r="E40" s="27" t="s">
        <v>126</v>
      </c>
      <c r="F40" s="27" t="s">
        <v>180</v>
      </c>
      <c r="G40" s="27" t="s">
        <v>186</v>
      </c>
      <c r="H40" s="29"/>
      <c r="I40" s="30"/>
      <c r="J40" s="30"/>
      <c r="K40" s="30"/>
      <c r="L40" s="30"/>
      <c r="M40" s="30"/>
      <c r="N40" s="32"/>
      <c r="O40" s="33"/>
      <c r="P40" s="29"/>
      <c r="Q40" s="30"/>
      <c r="R40" s="30"/>
      <c r="S40" s="30"/>
      <c r="T40" s="30"/>
      <c r="U40" s="30"/>
      <c r="V40" s="32"/>
      <c r="W40" s="33"/>
      <c r="X40" s="29"/>
      <c r="Y40" s="30"/>
      <c r="Z40" s="30"/>
      <c r="AA40" s="30"/>
      <c r="AB40" s="30"/>
      <c r="AC40" s="30"/>
      <c r="AD40" s="32"/>
      <c r="AE40" s="33"/>
      <c r="AF40" s="29"/>
      <c r="AG40" s="30"/>
      <c r="AH40" s="30"/>
      <c r="AI40" s="30"/>
      <c r="AJ40" s="30"/>
      <c r="AK40" s="30"/>
      <c r="AL40" s="32"/>
      <c r="AM40" s="33"/>
      <c r="AN40" s="30"/>
      <c r="AO40" s="30"/>
      <c r="AP40" s="30"/>
      <c r="AQ40" s="30"/>
      <c r="AR40" s="30"/>
      <c r="AS40" s="30"/>
      <c r="AT40" s="30"/>
      <c r="AU40" s="30"/>
      <c r="AV40" s="30"/>
      <c r="AW40" s="30"/>
      <c r="AX40" s="30"/>
      <c r="AY40" s="30"/>
      <c r="AZ40" s="30"/>
      <c r="BA40" s="30"/>
      <c r="BB40" s="30"/>
      <c r="BC40" s="30"/>
      <c r="BD40" s="30"/>
      <c r="BE40" s="30"/>
      <c r="BF40" s="27"/>
      <c r="BG40" s="27"/>
      <c r="BH40" s="27"/>
      <c r="BI40" s="27">
        <v>3</v>
      </c>
      <c r="BJ40" s="27"/>
      <c r="BK40" s="27"/>
      <c r="BL40" s="30"/>
      <c r="BM40" s="34"/>
      <c r="BN40" s="34"/>
      <c r="BO40" s="34"/>
      <c r="BP40" s="38"/>
      <c r="BQ40" s="38"/>
      <c r="BR40" s="38"/>
      <c r="BS40" s="38"/>
      <c r="BT40" s="36"/>
      <c r="BU40" s="38"/>
      <c r="BV40" s="38"/>
      <c r="BW40" s="38"/>
      <c r="BX40" s="38"/>
      <c r="BY40" s="36"/>
      <c r="BZ40" s="38"/>
      <c r="CA40" s="38"/>
      <c r="CB40" s="38"/>
      <c r="CC40" s="38"/>
      <c r="CD40" s="36"/>
      <c r="CE40" s="38"/>
      <c r="CF40" s="38"/>
      <c r="CG40" s="38"/>
      <c r="CH40" s="38"/>
      <c r="CI40" s="36"/>
      <c r="CJ40" s="38"/>
      <c r="CK40" s="38"/>
      <c r="CL40" s="38"/>
      <c r="CM40" s="38"/>
      <c r="CN40" s="36"/>
      <c r="CO40" s="38"/>
      <c r="CP40" s="38"/>
      <c r="CQ40" s="38"/>
      <c r="CR40" s="38"/>
      <c r="CS40" s="36"/>
      <c r="CT40" s="26"/>
      <c r="CU40" s="26"/>
      <c r="CV40" s="26"/>
      <c r="CW40" s="26"/>
      <c r="CX40" s="26"/>
      <c r="CY40" s="39"/>
      <c r="CZ40" s="40"/>
      <c r="DA40" s="26"/>
      <c r="DB40" s="26"/>
      <c r="DC40" s="26"/>
      <c r="DD40" s="26"/>
      <c r="DE40" s="39"/>
      <c r="DF40" s="26"/>
      <c r="DG40" s="26"/>
      <c r="DH40" s="26"/>
      <c r="DI40" s="26"/>
      <c r="DJ40" s="26"/>
      <c r="DK40" s="39"/>
      <c r="DL40" s="40"/>
      <c r="DM40" s="26"/>
      <c r="DN40" s="26"/>
      <c r="DO40" s="26"/>
      <c r="DP40" s="26"/>
      <c r="DQ40" s="39"/>
      <c r="DR40" s="26"/>
      <c r="DS40" s="26"/>
      <c r="DT40" s="26"/>
      <c r="DU40" s="26"/>
      <c r="DV40" s="26"/>
      <c r="DW40" s="39"/>
      <c r="DX40" s="40"/>
      <c r="DY40" s="26"/>
      <c r="DZ40" s="26"/>
      <c r="EA40" s="26"/>
      <c r="EB40" s="26"/>
      <c r="EC40" s="39"/>
      <c r="ED40" s="44"/>
      <c r="EE40" s="42"/>
      <c r="EF40" s="42"/>
      <c r="EG40" s="42"/>
      <c r="EH40" s="43"/>
      <c r="EI40" s="42"/>
      <c r="EJ40" s="42"/>
      <c r="EK40" s="42"/>
      <c r="EL40" s="42"/>
      <c r="EM40" s="52"/>
      <c r="EN40" s="48"/>
      <c r="EO40" s="49"/>
      <c r="EP40" s="48"/>
      <c r="EQ40" s="48"/>
      <c r="ER40" s="43">
        <f t="shared" si="13"/>
        <v>0</v>
      </c>
      <c r="ES40" s="49"/>
      <c r="ET40" s="48"/>
      <c r="EU40" s="48"/>
      <c r="EV40" s="48"/>
      <c r="EW40" s="48"/>
      <c r="EX40" s="48"/>
      <c r="EY40" s="49"/>
      <c r="EZ40" s="48"/>
      <c r="FA40" s="48"/>
      <c r="FB40" s="43">
        <f t="shared" si="14"/>
        <v>0</v>
      </c>
      <c r="FC40" s="49"/>
      <c r="FD40" s="48"/>
      <c r="FE40" s="48"/>
      <c r="FF40" s="48"/>
      <c r="FG40" s="48"/>
    </row>
    <row r="41" spans="1:163" s="50" customFormat="1" ht="10.5" customHeight="1" x14ac:dyDescent="0.2">
      <c r="A41" s="26">
        <v>1150</v>
      </c>
      <c r="B41" s="26"/>
      <c r="C41" s="27">
        <v>70</v>
      </c>
      <c r="D41" s="28" t="s">
        <v>187</v>
      </c>
      <c r="E41" s="27" t="s">
        <v>111</v>
      </c>
      <c r="F41" s="27" t="s">
        <v>188</v>
      </c>
      <c r="G41" s="27" t="s">
        <v>189</v>
      </c>
      <c r="H41" s="29"/>
      <c r="I41" s="30"/>
      <c r="J41" s="30"/>
      <c r="K41" s="30"/>
      <c r="L41" s="30"/>
      <c r="M41" s="30"/>
      <c r="N41" s="32"/>
      <c r="O41" s="33"/>
      <c r="P41" s="29"/>
      <c r="Q41" s="30"/>
      <c r="R41" s="30"/>
      <c r="S41" s="30"/>
      <c r="T41" s="30"/>
      <c r="U41" s="30"/>
      <c r="V41" s="32"/>
      <c r="W41" s="33"/>
      <c r="X41" s="29"/>
      <c r="Y41" s="30"/>
      <c r="Z41" s="30"/>
      <c r="AA41" s="30"/>
      <c r="AB41" s="30"/>
      <c r="AC41" s="30"/>
      <c r="AD41" s="32"/>
      <c r="AE41" s="33"/>
      <c r="AF41" s="29"/>
      <c r="AG41" s="30"/>
      <c r="AH41" s="30"/>
      <c r="AI41" s="30"/>
      <c r="AJ41" s="30"/>
      <c r="AK41" s="30"/>
      <c r="AL41" s="32"/>
      <c r="AM41" s="33"/>
      <c r="AN41" s="30">
        <v>77</v>
      </c>
      <c r="AO41" s="30">
        <v>43</v>
      </c>
      <c r="AP41" s="30">
        <v>13</v>
      </c>
      <c r="AQ41" s="30">
        <v>68</v>
      </c>
      <c r="AR41" s="30">
        <v>42</v>
      </c>
      <c r="AS41" s="30">
        <v>27</v>
      </c>
      <c r="AT41" s="30">
        <v>67</v>
      </c>
      <c r="AU41" s="30">
        <v>54</v>
      </c>
      <c r="AV41" s="30">
        <v>18</v>
      </c>
      <c r="AW41" s="30"/>
      <c r="AX41" s="30"/>
      <c r="AY41" s="30"/>
      <c r="AZ41" s="30"/>
      <c r="BA41" s="30"/>
      <c r="BB41" s="30"/>
      <c r="BC41" s="30"/>
      <c r="BD41" s="30"/>
      <c r="BE41" s="30"/>
      <c r="BF41" s="27">
        <v>7</v>
      </c>
      <c r="BG41" s="27">
        <v>3</v>
      </c>
      <c r="BH41" s="27"/>
      <c r="BI41" s="27"/>
      <c r="BJ41" s="27"/>
      <c r="BK41" s="27"/>
      <c r="BL41" s="27">
        <v>227</v>
      </c>
      <c r="BM41" s="34">
        <v>122</v>
      </c>
      <c r="BN41" s="34">
        <v>2</v>
      </c>
      <c r="BO41" s="34">
        <v>0</v>
      </c>
      <c r="BP41" s="38">
        <v>13</v>
      </c>
      <c r="BQ41" s="38">
        <v>84</v>
      </c>
      <c r="BR41" s="38">
        <v>302</v>
      </c>
      <c r="BS41" s="38">
        <v>352</v>
      </c>
      <c r="BT41" s="36">
        <f t="shared" ref="BT41:BT55" si="45">(BP41*1+BQ41*2+BR41*3+BS41*4)/SUM(BP41:BS41)</f>
        <v>3.3222370173102531</v>
      </c>
      <c r="BU41" s="38">
        <v>50</v>
      </c>
      <c r="BV41" s="38">
        <v>91</v>
      </c>
      <c r="BW41" s="38">
        <v>341</v>
      </c>
      <c r="BX41" s="38">
        <v>269</v>
      </c>
      <c r="BY41" s="36">
        <f t="shared" ref="BY41:BY55" si="46">(BU41*1+BV41*2+BW41*3+BX41*4)/SUM(BU41:BX41)</f>
        <v>3.103861517976032</v>
      </c>
      <c r="BZ41" s="38">
        <v>0</v>
      </c>
      <c r="CA41" s="38">
        <v>0</v>
      </c>
      <c r="CB41" s="38">
        <v>3</v>
      </c>
      <c r="CC41" s="38">
        <v>5</v>
      </c>
      <c r="CD41" s="36">
        <f t="shared" ref="CD41:CD46" si="47">(BZ41*1+CA41*2+CB41*3+CC41*4)/SUM(BZ41:CC41)</f>
        <v>3.625</v>
      </c>
      <c r="CE41" s="38">
        <v>0</v>
      </c>
      <c r="CF41" s="38">
        <v>1</v>
      </c>
      <c r="CG41" s="38">
        <v>6</v>
      </c>
      <c r="CH41" s="38">
        <v>1</v>
      </c>
      <c r="CI41" s="36">
        <f t="shared" ref="CI41:CI46" si="48">(CE41*1+CF41*2+CG41*3+CH41*4)/SUM(CE41:CH41)</f>
        <v>3</v>
      </c>
      <c r="CJ41" s="38"/>
      <c r="CK41" s="38"/>
      <c r="CL41" s="38"/>
      <c r="CM41" s="38"/>
      <c r="CN41" s="36"/>
      <c r="CO41" s="38"/>
      <c r="CP41" s="38"/>
      <c r="CQ41" s="38"/>
      <c r="CR41" s="38"/>
      <c r="CS41" s="36"/>
      <c r="CT41" s="26">
        <v>71</v>
      </c>
      <c r="CU41" s="26">
        <v>26</v>
      </c>
      <c r="CV41" s="26">
        <v>13</v>
      </c>
      <c r="CW41" s="26">
        <v>18</v>
      </c>
      <c r="CX41" s="26">
        <v>2</v>
      </c>
      <c r="CY41" s="39">
        <f t="shared" ref="CY41:CY55" si="49">(CT41*3+CU41*4+CV41*5+CW41*6)/SUM(CT41:CW41)</f>
        <v>3.828125</v>
      </c>
      <c r="CZ41" s="40">
        <f t="shared" ref="CZ41:CZ54" si="50">SUM(CT41:CX41)</f>
        <v>130</v>
      </c>
      <c r="DA41" s="26">
        <v>12</v>
      </c>
      <c r="DB41" s="26">
        <v>54</v>
      </c>
      <c r="DC41" s="26">
        <v>53</v>
      </c>
      <c r="DD41" s="26">
        <v>11</v>
      </c>
      <c r="DE41" s="39">
        <v>100.0923076923077</v>
      </c>
      <c r="DF41" s="26">
        <v>75</v>
      </c>
      <c r="DG41" s="26">
        <v>23</v>
      </c>
      <c r="DH41" s="26">
        <v>7</v>
      </c>
      <c r="DI41" s="26">
        <v>9</v>
      </c>
      <c r="DJ41" s="26">
        <v>5</v>
      </c>
      <c r="DK41" s="39">
        <f t="shared" ref="DK41:DK55" si="51">(DF41*3+DG41*4+DH41*5+DI41*6)/SUM(DF41:DI41)</f>
        <v>3.5614035087719298</v>
      </c>
      <c r="DL41" s="40">
        <f t="shared" ref="DL41:DL54" si="52">SUM(DF41:DJ41)</f>
        <v>119</v>
      </c>
      <c r="DM41" s="26">
        <v>10</v>
      </c>
      <c r="DN41" s="26">
        <v>50</v>
      </c>
      <c r="DO41" s="26">
        <v>53</v>
      </c>
      <c r="DP41" s="26">
        <v>6</v>
      </c>
      <c r="DQ41" s="39">
        <v>100.05882352941177</v>
      </c>
      <c r="DR41" s="26">
        <v>0</v>
      </c>
      <c r="DS41" s="26">
        <v>24</v>
      </c>
      <c r="DT41" s="26">
        <v>3</v>
      </c>
      <c r="DU41" s="26">
        <v>10</v>
      </c>
      <c r="DV41" s="26">
        <v>2</v>
      </c>
      <c r="DW41" s="39">
        <f t="shared" ref="DW41:DW55" si="53">(DR41*3+DS41*4+DT41*5+DU41*6)/SUM(DR41:DU41)</f>
        <v>4.6216216216216219</v>
      </c>
      <c r="DX41" s="40">
        <f t="shared" ref="DX41:DX54" si="54">SUM(DR41:DV41)</f>
        <v>39</v>
      </c>
      <c r="DY41" s="26">
        <v>4</v>
      </c>
      <c r="DZ41" s="26">
        <v>31</v>
      </c>
      <c r="EA41" s="26">
        <v>4</v>
      </c>
      <c r="EB41" s="26">
        <v>0</v>
      </c>
      <c r="EC41" s="39">
        <v>95.102564102564102</v>
      </c>
      <c r="ED41" s="44">
        <v>29</v>
      </c>
      <c r="EE41" s="42">
        <v>69</v>
      </c>
      <c r="EF41" s="42">
        <v>16</v>
      </c>
      <c r="EG41" s="42">
        <v>2</v>
      </c>
      <c r="EH41" s="43">
        <f t="shared" si="12"/>
        <v>116</v>
      </c>
      <c r="EI41" s="42">
        <v>77</v>
      </c>
      <c r="EJ41" s="42">
        <v>12</v>
      </c>
      <c r="EK41" s="42">
        <v>14</v>
      </c>
      <c r="EL41" s="42">
        <v>11</v>
      </c>
      <c r="EM41" s="52">
        <v>2</v>
      </c>
      <c r="EN41" s="48">
        <v>29</v>
      </c>
      <c r="EO41" s="49">
        <v>78</v>
      </c>
      <c r="EP41" s="48">
        <v>8</v>
      </c>
      <c r="EQ41" s="48">
        <v>2</v>
      </c>
      <c r="ER41" s="43">
        <f t="shared" si="13"/>
        <v>117</v>
      </c>
      <c r="ES41" s="49">
        <v>93</v>
      </c>
      <c r="ET41" s="48">
        <v>10</v>
      </c>
      <c r="EU41" s="48">
        <v>8</v>
      </c>
      <c r="EV41" s="48">
        <v>6</v>
      </c>
      <c r="EW41" s="48">
        <v>0</v>
      </c>
      <c r="EX41" s="48">
        <v>26</v>
      </c>
      <c r="EY41" s="49">
        <v>45</v>
      </c>
      <c r="EZ41" s="48">
        <v>11</v>
      </c>
      <c r="FA41" s="48">
        <v>2</v>
      </c>
      <c r="FB41" s="43">
        <f t="shared" si="14"/>
        <v>84</v>
      </c>
      <c r="FC41" s="49">
        <v>53</v>
      </c>
      <c r="FD41" s="48">
        <v>14</v>
      </c>
      <c r="FE41" s="48">
        <v>5</v>
      </c>
      <c r="FF41" s="48">
        <v>11</v>
      </c>
      <c r="FG41" s="48">
        <v>1</v>
      </c>
    </row>
    <row r="42" spans="1:163" s="50" customFormat="1" ht="10.5" customHeight="1" x14ac:dyDescent="0.2">
      <c r="A42" s="26">
        <v>1145</v>
      </c>
      <c r="B42" s="26"/>
      <c r="C42" s="27">
        <v>71</v>
      </c>
      <c r="D42" s="28" t="s">
        <v>190</v>
      </c>
      <c r="E42" s="27" t="s">
        <v>111</v>
      </c>
      <c r="F42" s="27" t="s">
        <v>188</v>
      </c>
      <c r="G42" s="27" t="s">
        <v>191</v>
      </c>
      <c r="H42" s="29"/>
      <c r="I42" s="30"/>
      <c r="J42" s="30"/>
      <c r="K42" s="30"/>
      <c r="L42" s="30"/>
      <c r="M42" s="30"/>
      <c r="N42" s="32"/>
      <c r="O42" s="33"/>
      <c r="P42" s="29"/>
      <c r="Q42" s="30"/>
      <c r="R42" s="30"/>
      <c r="S42" s="30"/>
      <c r="T42" s="30"/>
      <c r="U42" s="30"/>
      <c r="V42" s="32"/>
      <c r="W42" s="33"/>
      <c r="X42" s="29"/>
      <c r="Y42" s="30"/>
      <c r="Z42" s="30"/>
      <c r="AA42" s="30"/>
      <c r="AB42" s="30"/>
      <c r="AC42" s="30"/>
      <c r="AD42" s="32"/>
      <c r="AE42" s="33"/>
      <c r="AF42" s="29"/>
      <c r="AG42" s="30"/>
      <c r="AH42" s="30"/>
      <c r="AI42" s="30"/>
      <c r="AJ42" s="30"/>
      <c r="AK42" s="30"/>
      <c r="AL42" s="32"/>
      <c r="AM42" s="33"/>
      <c r="AN42" s="30">
        <v>319</v>
      </c>
      <c r="AO42" s="30">
        <v>207</v>
      </c>
      <c r="AP42" s="30">
        <v>86</v>
      </c>
      <c r="AQ42" s="30">
        <v>323</v>
      </c>
      <c r="AR42" s="30">
        <v>232</v>
      </c>
      <c r="AS42" s="30">
        <v>79</v>
      </c>
      <c r="AT42" s="30">
        <v>291</v>
      </c>
      <c r="AU42" s="30">
        <v>259</v>
      </c>
      <c r="AV42" s="30">
        <v>84</v>
      </c>
      <c r="AW42" s="30"/>
      <c r="AX42" s="30"/>
      <c r="AY42" s="30"/>
      <c r="AZ42" s="30"/>
      <c r="BA42" s="30"/>
      <c r="BB42" s="30"/>
      <c r="BC42" s="30"/>
      <c r="BD42" s="30"/>
      <c r="BE42" s="30"/>
      <c r="BF42" s="27">
        <v>6</v>
      </c>
      <c r="BG42" s="27">
        <v>38</v>
      </c>
      <c r="BH42" s="27"/>
      <c r="BI42" s="27">
        <v>4</v>
      </c>
      <c r="BJ42" s="27"/>
      <c r="BK42" s="27"/>
      <c r="BL42" s="27">
        <v>1124</v>
      </c>
      <c r="BM42" s="34">
        <v>554</v>
      </c>
      <c r="BN42" s="34">
        <v>2</v>
      </c>
      <c r="BO42" s="34">
        <v>0</v>
      </c>
      <c r="BP42" s="38">
        <v>88</v>
      </c>
      <c r="BQ42" s="38">
        <v>377</v>
      </c>
      <c r="BR42" s="38">
        <v>1291</v>
      </c>
      <c r="BS42" s="38">
        <v>1270</v>
      </c>
      <c r="BT42" s="36">
        <f t="shared" si="45"/>
        <v>3.2369464639788501</v>
      </c>
      <c r="BU42" s="38">
        <v>233</v>
      </c>
      <c r="BV42" s="38">
        <v>439</v>
      </c>
      <c r="BW42" s="38">
        <v>1490</v>
      </c>
      <c r="BX42" s="38">
        <v>864</v>
      </c>
      <c r="BY42" s="36">
        <f t="shared" si="46"/>
        <v>2.9864507600793124</v>
      </c>
      <c r="BZ42" s="38">
        <v>0</v>
      </c>
      <c r="CA42" s="38">
        <v>9</v>
      </c>
      <c r="CB42" s="38">
        <v>34</v>
      </c>
      <c r="CC42" s="38">
        <v>59</v>
      </c>
      <c r="CD42" s="36">
        <f t="shared" si="47"/>
        <v>3.4901960784313726</v>
      </c>
      <c r="CE42" s="38">
        <v>6</v>
      </c>
      <c r="CF42" s="38">
        <v>13</v>
      </c>
      <c r="CG42" s="38">
        <v>45</v>
      </c>
      <c r="CH42" s="38">
        <v>38</v>
      </c>
      <c r="CI42" s="36">
        <f t="shared" si="48"/>
        <v>3.1274509803921569</v>
      </c>
      <c r="CJ42" s="38"/>
      <c r="CK42" s="38"/>
      <c r="CL42" s="38"/>
      <c r="CM42" s="38"/>
      <c r="CN42" s="36"/>
      <c r="CO42" s="38"/>
      <c r="CP42" s="38"/>
      <c r="CQ42" s="38"/>
      <c r="CR42" s="38"/>
      <c r="CS42" s="36"/>
      <c r="CT42" s="26">
        <v>315</v>
      </c>
      <c r="CU42" s="26">
        <v>140</v>
      </c>
      <c r="CV42" s="26">
        <v>41</v>
      </c>
      <c r="CW42" s="26">
        <v>36</v>
      </c>
      <c r="CX42" s="26">
        <v>18</v>
      </c>
      <c r="CY42" s="39">
        <f t="shared" si="49"/>
        <v>3.6203007518796992</v>
      </c>
      <c r="CZ42" s="40">
        <f t="shared" si="50"/>
        <v>550</v>
      </c>
      <c r="DA42" s="26">
        <v>27</v>
      </c>
      <c r="DB42" s="26">
        <v>217</v>
      </c>
      <c r="DC42" s="26">
        <v>260</v>
      </c>
      <c r="DD42" s="26">
        <v>46</v>
      </c>
      <c r="DE42" s="39">
        <v>101.21636363636364</v>
      </c>
      <c r="DF42" s="26">
        <v>314</v>
      </c>
      <c r="DG42" s="26">
        <v>128</v>
      </c>
      <c r="DH42" s="26">
        <v>31</v>
      </c>
      <c r="DI42" s="26">
        <v>31</v>
      </c>
      <c r="DJ42" s="26">
        <v>19</v>
      </c>
      <c r="DK42" s="39">
        <f t="shared" si="51"/>
        <v>3.5615079365079363</v>
      </c>
      <c r="DL42" s="40">
        <f t="shared" si="52"/>
        <v>523</v>
      </c>
      <c r="DM42" s="26">
        <v>29</v>
      </c>
      <c r="DN42" s="26">
        <v>180</v>
      </c>
      <c r="DO42" s="26">
        <v>268</v>
      </c>
      <c r="DP42" s="26">
        <v>46</v>
      </c>
      <c r="DQ42" s="39">
        <v>101.93499043977056</v>
      </c>
      <c r="DR42" s="26">
        <v>0</v>
      </c>
      <c r="DS42" s="26">
        <v>133</v>
      </c>
      <c r="DT42" s="26">
        <v>43</v>
      </c>
      <c r="DU42" s="26">
        <v>36</v>
      </c>
      <c r="DV42" s="26">
        <v>10</v>
      </c>
      <c r="DW42" s="39">
        <f t="shared" si="53"/>
        <v>4.5424528301886795</v>
      </c>
      <c r="DX42" s="40">
        <f t="shared" si="54"/>
        <v>222</v>
      </c>
      <c r="DY42" s="26">
        <v>29</v>
      </c>
      <c r="DZ42" s="26">
        <v>143</v>
      </c>
      <c r="EA42" s="26">
        <v>49</v>
      </c>
      <c r="EB42" s="26">
        <v>1</v>
      </c>
      <c r="EC42" s="39">
        <v>97.076576576576571</v>
      </c>
      <c r="ED42" s="44">
        <v>114</v>
      </c>
      <c r="EE42" s="42">
        <v>326</v>
      </c>
      <c r="EF42" s="42">
        <v>71</v>
      </c>
      <c r="EG42" s="42">
        <v>5</v>
      </c>
      <c r="EH42" s="43">
        <f t="shared" si="12"/>
        <v>516</v>
      </c>
      <c r="EI42" s="42">
        <v>349</v>
      </c>
      <c r="EJ42" s="42">
        <v>56</v>
      </c>
      <c r="EK42" s="42">
        <v>50</v>
      </c>
      <c r="EL42" s="42">
        <v>48</v>
      </c>
      <c r="EM42" s="52">
        <v>13</v>
      </c>
      <c r="EN42" s="48">
        <v>148</v>
      </c>
      <c r="EO42" s="49">
        <v>330</v>
      </c>
      <c r="EP42" s="48">
        <v>72</v>
      </c>
      <c r="EQ42" s="48">
        <v>2</v>
      </c>
      <c r="ER42" s="43">
        <f t="shared" si="13"/>
        <v>552</v>
      </c>
      <c r="ES42" s="49">
        <v>395</v>
      </c>
      <c r="ET42" s="48">
        <v>57</v>
      </c>
      <c r="EU42" s="48">
        <v>49</v>
      </c>
      <c r="EV42" s="48">
        <v>45</v>
      </c>
      <c r="EW42" s="48">
        <v>6</v>
      </c>
      <c r="EX42" s="48">
        <v>74</v>
      </c>
      <c r="EY42" s="49">
        <v>219</v>
      </c>
      <c r="EZ42" s="48">
        <v>53</v>
      </c>
      <c r="FA42" s="48">
        <v>5</v>
      </c>
      <c r="FB42" s="43">
        <f t="shared" si="14"/>
        <v>351</v>
      </c>
      <c r="FC42" s="49">
        <v>213</v>
      </c>
      <c r="FD42" s="48">
        <v>64</v>
      </c>
      <c r="FE42" s="48">
        <v>32</v>
      </c>
      <c r="FF42" s="48">
        <v>29</v>
      </c>
      <c r="FG42" s="48">
        <v>13</v>
      </c>
    </row>
    <row r="43" spans="1:163" s="50" customFormat="1" ht="10.5" customHeight="1" x14ac:dyDescent="0.2">
      <c r="A43" s="26">
        <v>1147</v>
      </c>
      <c r="B43" s="26"/>
      <c r="C43" s="27">
        <v>72</v>
      </c>
      <c r="D43" s="28" t="s">
        <v>192</v>
      </c>
      <c r="E43" s="27" t="s">
        <v>111</v>
      </c>
      <c r="F43" s="27" t="s">
        <v>188</v>
      </c>
      <c r="G43" s="27" t="s">
        <v>193</v>
      </c>
      <c r="H43" s="29"/>
      <c r="I43" s="30"/>
      <c r="J43" s="30"/>
      <c r="K43" s="30"/>
      <c r="L43" s="30"/>
      <c r="M43" s="30"/>
      <c r="N43" s="32"/>
      <c r="O43" s="33"/>
      <c r="P43" s="29"/>
      <c r="Q43" s="30"/>
      <c r="R43" s="30"/>
      <c r="S43" s="30"/>
      <c r="T43" s="30"/>
      <c r="U43" s="30"/>
      <c r="V43" s="32"/>
      <c r="W43" s="33"/>
      <c r="X43" s="29"/>
      <c r="Y43" s="30"/>
      <c r="Z43" s="30"/>
      <c r="AA43" s="30"/>
      <c r="AB43" s="30"/>
      <c r="AC43" s="30"/>
      <c r="AD43" s="32"/>
      <c r="AE43" s="33"/>
      <c r="AF43" s="29"/>
      <c r="AG43" s="30"/>
      <c r="AH43" s="30"/>
      <c r="AI43" s="30"/>
      <c r="AJ43" s="30"/>
      <c r="AK43" s="30"/>
      <c r="AL43" s="32"/>
      <c r="AM43" s="33"/>
      <c r="AN43" s="30">
        <v>38</v>
      </c>
      <c r="AO43" s="30">
        <v>47</v>
      </c>
      <c r="AP43" s="30">
        <v>21</v>
      </c>
      <c r="AQ43" s="30">
        <v>68</v>
      </c>
      <c r="AR43" s="30">
        <v>26</v>
      </c>
      <c r="AS43" s="30">
        <v>13</v>
      </c>
      <c r="AT43" s="30">
        <v>6</v>
      </c>
      <c r="AU43" s="30">
        <v>2</v>
      </c>
      <c r="AV43" s="30">
        <v>4</v>
      </c>
      <c r="AW43" s="30"/>
      <c r="AX43" s="30"/>
      <c r="AY43" s="30"/>
      <c r="AZ43" s="30"/>
      <c r="BA43" s="30"/>
      <c r="BB43" s="30"/>
      <c r="BC43" s="30"/>
      <c r="BD43" s="30"/>
      <c r="BE43" s="30"/>
      <c r="BF43" s="27">
        <v>3</v>
      </c>
      <c r="BG43" s="27"/>
      <c r="BH43" s="27"/>
      <c r="BI43" s="27"/>
      <c r="BJ43" s="27"/>
      <c r="BK43" s="27"/>
      <c r="BL43" s="27">
        <v>98</v>
      </c>
      <c r="BM43" s="34">
        <v>8</v>
      </c>
      <c r="BN43" s="34"/>
      <c r="BO43" s="34"/>
      <c r="BP43" s="38">
        <v>3</v>
      </c>
      <c r="BQ43" s="38">
        <v>8</v>
      </c>
      <c r="BR43" s="38">
        <v>48</v>
      </c>
      <c r="BS43" s="38">
        <v>45</v>
      </c>
      <c r="BT43" s="36">
        <f t="shared" si="45"/>
        <v>3.2980769230769229</v>
      </c>
      <c r="BU43" s="38">
        <v>4</v>
      </c>
      <c r="BV43" s="38">
        <v>7</v>
      </c>
      <c r="BW43" s="38">
        <v>55</v>
      </c>
      <c r="BX43" s="38">
        <v>38</v>
      </c>
      <c r="BY43" s="36">
        <f t="shared" si="46"/>
        <v>3.2211538461538463</v>
      </c>
      <c r="BZ43" s="38">
        <v>0</v>
      </c>
      <c r="CA43" s="38">
        <v>0</v>
      </c>
      <c r="CB43" s="38">
        <v>1</v>
      </c>
      <c r="CC43" s="38">
        <v>2</v>
      </c>
      <c r="CD43" s="36">
        <f t="shared" si="47"/>
        <v>3.6666666666666665</v>
      </c>
      <c r="CE43" s="38">
        <v>1</v>
      </c>
      <c r="CF43" s="38">
        <v>0</v>
      </c>
      <c r="CG43" s="38">
        <v>0</v>
      </c>
      <c r="CH43" s="38">
        <v>2</v>
      </c>
      <c r="CI43" s="36">
        <f t="shared" si="48"/>
        <v>3</v>
      </c>
      <c r="CJ43" s="38"/>
      <c r="CK43" s="38"/>
      <c r="CL43" s="38"/>
      <c r="CM43" s="38"/>
      <c r="CN43" s="36"/>
      <c r="CO43" s="38"/>
      <c r="CP43" s="38"/>
      <c r="CQ43" s="38"/>
      <c r="CR43" s="38"/>
      <c r="CS43" s="36"/>
      <c r="CT43" s="26">
        <v>71</v>
      </c>
      <c r="CU43" s="26">
        <v>12</v>
      </c>
      <c r="CV43" s="26">
        <v>5</v>
      </c>
      <c r="CW43" s="26">
        <v>3</v>
      </c>
      <c r="CX43" s="26">
        <v>4</v>
      </c>
      <c r="CY43" s="39">
        <f t="shared" si="49"/>
        <v>3.3406593406593408</v>
      </c>
      <c r="CZ43" s="40">
        <f t="shared" si="50"/>
        <v>95</v>
      </c>
      <c r="DA43" s="26">
        <v>14</v>
      </c>
      <c r="DB43" s="26">
        <v>43</v>
      </c>
      <c r="DC43" s="26">
        <v>32</v>
      </c>
      <c r="DD43" s="26">
        <v>6</v>
      </c>
      <c r="DE43" s="39">
        <v>99</v>
      </c>
      <c r="DF43" s="26">
        <v>6</v>
      </c>
      <c r="DG43" s="26">
        <v>10</v>
      </c>
      <c r="DH43" s="26">
        <v>3</v>
      </c>
      <c r="DI43" s="26">
        <v>9</v>
      </c>
      <c r="DJ43" s="26">
        <v>1</v>
      </c>
      <c r="DK43" s="39">
        <f t="shared" si="51"/>
        <v>4.5357142857142856</v>
      </c>
      <c r="DL43" s="40">
        <f t="shared" si="52"/>
        <v>29</v>
      </c>
      <c r="DM43" s="26">
        <v>8</v>
      </c>
      <c r="DN43" s="26">
        <v>11</v>
      </c>
      <c r="DO43" s="26">
        <v>10</v>
      </c>
      <c r="DP43" s="26">
        <v>0</v>
      </c>
      <c r="DQ43" s="39">
        <v>96.172413793103445</v>
      </c>
      <c r="DR43" s="26">
        <v>0</v>
      </c>
      <c r="DS43" s="26">
        <v>1</v>
      </c>
      <c r="DT43" s="26">
        <v>5</v>
      </c>
      <c r="DU43" s="26">
        <v>8</v>
      </c>
      <c r="DV43" s="26">
        <v>0</v>
      </c>
      <c r="DW43" s="39">
        <f t="shared" si="53"/>
        <v>5.5</v>
      </c>
      <c r="DX43" s="40">
        <f t="shared" si="54"/>
        <v>14</v>
      </c>
      <c r="DY43" s="26">
        <v>3</v>
      </c>
      <c r="DZ43" s="26">
        <v>11</v>
      </c>
      <c r="EA43" s="26">
        <v>0</v>
      </c>
      <c r="EB43" s="26">
        <v>0</v>
      </c>
      <c r="EC43" s="39">
        <v>93.5</v>
      </c>
      <c r="ED43" s="44">
        <v>21</v>
      </c>
      <c r="EE43" s="42">
        <v>49</v>
      </c>
      <c r="EF43" s="42">
        <v>23</v>
      </c>
      <c r="EG43" s="42">
        <v>1</v>
      </c>
      <c r="EH43" s="43">
        <f t="shared" si="12"/>
        <v>94</v>
      </c>
      <c r="EI43" s="42">
        <v>37</v>
      </c>
      <c r="EJ43" s="42">
        <v>54</v>
      </c>
      <c r="EK43" s="42">
        <v>0</v>
      </c>
      <c r="EL43" s="42">
        <v>3</v>
      </c>
      <c r="EM43" s="52">
        <v>0</v>
      </c>
      <c r="EN43" s="48">
        <v>22</v>
      </c>
      <c r="EO43" s="49">
        <v>23</v>
      </c>
      <c r="EP43" s="48">
        <v>5</v>
      </c>
      <c r="EQ43" s="48">
        <v>2</v>
      </c>
      <c r="ER43" s="43">
        <f t="shared" si="13"/>
        <v>52</v>
      </c>
      <c r="ES43" s="49">
        <v>29</v>
      </c>
      <c r="ET43" s="48">
        <v>16</v>
      </c>
      <c r="EU43" s="48">
        <v>1</v>
      </c>
      <c r="EV43" s="48">
        <v>4</v>
      </c>
      <c r="EW43" s="48">
        <v>2</v>
      </c>
      <c r="EX43" s="48">
        <v>5</v>
      </c>
      <c r="EY43" s="49">
        <v>10</v>
      </c>
      <c r="EZ43" s="48">
        <v>3</v>
      </c>
      <c r="FA43" s="48">
        <v>2</v>
      </c>
      <c r="FB43" s="43">
        <f t="shared" si="14"/>
        <v>20</v>
      </c>
      <c r="FC43" s="49">
        <v>9</v>
      </c>
      <c r="FD43" s="48">
        <v>6</v>
      </c>
      <c r="FE43" s="48">
        <v>0</v>
      </c>
      <c r="FF43" s="48">
        <v>2</v>
      </c>
      <c r="FG43" s="48">
        <v>3</v>
      </c>
    </row>
    <row r="44" spans="1:163" s="50" customFormat="1" ht="10.5" customHeight="1" x14ac:dyDescent="0.2">
      <c r="A44" s="26">
        <v>1093</v>
      </c>
      <c r="B44" s="26"/>
      <c r="C44" s="27">
        <v>73</v>
      </c>
      <c r="D44" s="28" t="s">
        <v>194</v>
      </c>
      <c r="E44" s="27" t="s">
        <v>111</v>
      </c>
      <c r="F44" s="27" t="s">
        <v>188</v>
      </c>
      <c r="G44" s="27" t="s">
        <v>195</v>
      </c>
      <c r="H44" s="29">
        <f>SUM(I44:M44)</f>
        <v>120</v>
      </c>
      <c r="I44" s="30">
        <v>39</v>
      </c>
      <c r="J44" s="30">
        <v>38</v>
      </c>
      <c r="K44" s="30">
        <v>24</v>
      </c>
      <c r="L44" s="30">
        <v>2</v>
      </c>
      <c r="M44" s="30">
        <v>17</v>
      </c>
      <c r="N44" s="32">
        <v>73.581761006289312</v>
      </c>
      <c r="O44" s="33" t="s">
        <v>130</v>
      </c>
      <c r="P44" s="29">
        <f>SUM(Q44:U44)</f>
        <v>82</v>
      </c>
      <c r="Q44" s="30">
        <v>20</v>
      </c>
      <c r="R44" s="30">
        <v>39</v>
      </c>
      <c r="S44" s="30">
        <v>16</v>
      </c>
      <c r="T44" s="30">
        <v>1</v>
      </c>
      <c r="U44" s="30">
        <v>6</v>
      </c>
      <c r="V44" s="32">
        <v>77.648648648648646</v>
      </c>
      <c r="W44" s="33" t="s">
        <v>130</v>
      </c>
      <c r="X44" s="29">
        <f>SUM(Y44:AC44)</f>
        <v>77</v>
      </c>
      <c r="Y44" s="30">
        <v>27</v>
      </c>
      <c r="Z44" s="30">
        <v>26</v>
      </c>
      <c r="AA44" s="30">
        <v>20</v>
      </c>
      <c r="AB44" s="30">
        <v>0</v>
      </c>
      <c r="AC44" s="30">
        <v>4</v>
      </c>
      <c r="AD44" s="32">
        <v>78.264840182648413</v>
      </c>
      <c r="AE44" s="33" t="s">
        <v>130</v>
      </c>
      <c r="AF44" s="29">
        <f>SUM(AG44:AK44)</f>
        <v>84</v>
      </c>
      <c r="AG44" s="30">
        <v>27</v>
      </c>
      <c r="AH44" s="30">
        <v>28</v>
      </c>
      <c r="AI44" s="30">
        <v>22</v>
      </c>
      <c r="AJ44" s="30">
        <v>0</v>
      </c>
      <c r="AK44" s="30">
        <v>7</v>
      </c>
      <c r="AL44" s="32">
        <v>76.751054852320678</v>
      </c>
      <c r="AM44" s="33" t="s">
        <v>130</v>
      </c>
      <c r="AN44" s="30">
        <v>61</v>
      </c>
      <c r="AO44" s="30">
        <v>79</v>
      </c>
      <c r="AP44" s="30">
        <v>27</v>
      </c>
      <c r="AQ44" s="30">
        <v>52</v>
      </c>
      <c r="AR44" s="30">
        <v>37</v>
      </c>
      <c r="AS44" s="30">
        <v>14</v>
      </c>
      <c r="AT44" s="30">
        <v>5</v>
      </c>
      <c r="AU44" s="30">
        <v>3</v>
      </c>
      <c r="AV44" s="30">
        <v>1</v>
      </c>
      <c r="AW44" s="30">
        <v>71</v>
      </c>
      <c r="AX44" s="30">
        <v>34</v>
      </c>
      <c r="AY44" s="30">
        <v>15</v>
      </c>
      <c r="AZ44" s="30">
        <v>50</v>
      </c>
      <c r="BA44" s="30">
        <v>22</v>
      </c>
      <c r="BB44" s="30">
        <v>10</v>
      </c>
      <c r="BC44" s="30">
        <v>46</v>
      </c>
      <c r="BD44" s="30">
        <v>20</v>
      </c>
      <c r="BE44" s="30">
        <v>11</v>
      </c>
      <c r="BF44" s="27">
        <v>12</v>
      </c>
      <c r="BG44" s="27">
        <v>2</v>
      </c>
      <c r="BH44" s="27">
        <v>9</v>
      </c>
      <c r="BI44" s="27">
        <v>10</v>
      </c>
      <c r="BJ44" s="27">
        <v>17</v>
      </c>
      <c r="BK44" s="27">
        <v>4</v>
      </c>
      <c r="BL44" s="27">
        <v>79</v>
      </c>
      <c r="BM44" s="34">
        <v>104</v>
      </c>
      <c r="BN44" s="34">
        <v>156</v>
      </c>
      <c r="BO44" s="34">
        <v>134</v>
      </c>
      <c r="BP44" s="38">
        <v>30</v>
      </c>
      <c r="BQ44" s="38">
        <v>96</v>
      </c>
      <c r="BR44" s="38">
        <v>488</v>
      </c>
      <c r="BS44" s="38">
        <v>510</v>
      </c>
      <c r="BT44" s="36">
        <f t="shared" si="45"/>
        <v>3.314946619217082</v>
      </c>
      <c r="BU44" s="38">
        <v>52</v>
      </c>
      <c r="BV44" s="38">
        <v>144</v>
      </c>
      <c r="BW44" s="38">
        <v>556</v>
      </c>
      <c r="BX44" s="38">
        <v>372</v>
      </c>
      <c r="BY44" s="36">
        <f t="shared" si="46"/>
        <v>3.1103202846975089</v>
      </c>
      <c r="BZ44" s="38">
        <v>25</v>
      </c>
      <c r="CA44" s="38">
        <v>134</v>
      </c>
      <c r="CB44" s="38">
        <v>572</v>
      </c>
      <c r="CC44" s="38">
        <v>547</v>
      </c>
      <c r="CD44" s="36">
        <f t="shared" si="47"/>
        <v>3.284037558685446</v>
      </c>
      <c r="CE44" s="38">
        <v>69</v>
      </c>
      <c r="CF44" s="38">
        <v>176</v>
      </c>
      <c r="CG44" s="38">
        <v>658</v>
      </c>
      <c r="CH44" s="38">
        <v>375</v>
      </c>
      <c r="CI44" s="36">
        <f t="shared" si="48"/>
        <v>3.0477308294209702</v>
      </c>
      <c r="CJ44" s="38">
        <v>28</v>
      </c>
      <c r="CK44" s="38">
        <v>124</v>
      </c>
      <c r="CL44" s="38">
        <v>561</v>
      </c>
      <c r="CM44" s="38">
        <v>556</v>
      </c>
      <c r="CN44" s="36">
        <f t="shared" ref="CN44" si="55">(CJ44*1+CK44*2+CL44*3+CM44*4)/SUM(CJ44:CM44)</f>
        <v>3.2962962962962963</v>
      </c>
      <c r="CO44" s="38">
        <v>54</v>
      </c>
      <c r="CP44" s="38">
        <v>166</v>
      </c>
      <c r="CQ44" s="38">
        <v>642</v>
      </c>
      <c r="CR44" s="38">
        <v>407</v>
      </c>
      <c r="CS44" s="36">
        <f t="shared" ref="CS44" si="56">(CO44*1+CP44*2+CQ44*3+CR44*4)/SUM(CO44:CR44)</f>
        <v>3.1048069345941687</v>
      </c>
      <c r="CT44" s="26">
        <v>35</v>
      </c>
      <c r="CU44" s="26">
        <v>17</v>
      </c>
      <c r="CV44" s="26">
        <v>13</v>
      </c>
      <c r="CW44" s="26">
        <v>4</v>
      </c>
      <c r="CX44" s="26">
        <v>0</v>
      </c>
      <c r="CY44" s="39">
        <f t="shared" si="49"/>
        <v>3.7971014492753623</v>
      </c>
      <c r="CZ44" s="40">
        <f t="shared" si="50"/>
        <v>69</v>
      </c>
      <c r="DA44" s="26">
        <v>13</v>
      </c>
      <c r="DB44" s="26">
        <v>34</v>
      </c>
      <c r="DC44" s="26">
        <v>18</v>
      </c>
      <c r="DD44" s="26">
        <v>4</v>
      </c>
      <c r="DE44" s="39">
        <v>97.347826086956516</v>
      </c>
      <c r="DF44" s="26">
        <v>3</v>
      </c>
      <c r="DG44" s="26">
        <v>19</v>
      </c>
      <c r="DH44" s="26">
        <v>10</v>
      </c>
      <c r="DI44" s="26">
        <v>6</v>
      </c>
      <c r="DJ44" s="26">
        <v>0</v>
      </c>
      <c r="DK44" s="39">
        <f t="shared" si="51"/>
        <v>4.5</v>
      </c>
      <c r="DL44" s="40">
        <f t="shared" si="52"/>
        <v>38</v>
      </c>
      <c r="DM44" s="26">
        <v>18</v>
      </c>
      <c r="DN44" s="26">
        <v>14</v>
      </c>
      <c r="DO44" s="26">
        <v>6</v>
      </c>
      <c r="DP44" s="26">
        <v>0</v>
      </c>
      <c r="DQ44" s="39">
        <v>92.078947368421055</v>
      </c>
      <c r="DR44" s="26">
        <v>56</v>
      </c>
      <c r="DS44" s="26">
        <v>4</v>
      </c>
      <c r="DT44" s="26">
        <v>3</v>
      </c>
      <c r="DU44" s="26">
        <v>3</v>
      </c>
      <c r="DV44" s="26">
        <v>0</v>
      </c>
      <c r="DW44" s="39">
        <f t="shared" si="53"/>
        <v>3.2878787878787881</v>
      </c>
      <c r="DX44" s="40">
        <f t="shared" si="54"/>
        <v>66</v>
      </c>
      <c r="DY44" s="26">
        <v>4</v>
      </c>
      <c r="DZ44" s="26">
        <v>30</v>
      </c>
      <c r="EA44" s="26">
        <v>29</v>
      </c>
      <c r="EB44" s="26">
        <v>3</v>
      </c>
      <c r="EC44" s="39">
        <v>100.66666666666667</v>
      </c>
      <c r="ED44" s="44">
        <v>21</v>
      </c>
      <c r="EE44" s="42">
        <v>46</v>
      </c>
      <c r="EF44" s="42">
        <v>15</v>
      </c>
      <c r="EG44" s="42">
        <v>2</v>
      </c>
      <c r="EH44" s="43">
        <f t="shared" si="12"/>
        <v>84</v>
      </c>
      <c r="EI44" s="42">
        <v>44</v>
      </c>
      <c r="EJ44" s="42">
        <v>26</v>
      </c>
      <c r="EK44" s="42">
        <v>5</v>
      </c>
      <c r="EL44" s="42">
        <v>7</v>
      </c>
      <c r="EM44" s="52">
        <v>2</v>
      </c>
      <c r="EN44" s="48">
        <v>9</v>
      </c>
      <c r="EO44" s="49">
        <v>26</v>
      </c>
      <c r="EP44" s="48">
        <v>9</v>
      </c>
      <c r="EQ44" s="48">
        <v>2</v>
      </c>
      <c r="ER44" s="43">
        <f t="shared" si="13"/>
        <v>46</v>
      </c>
      <c r="ES44" s="49">
        <v>21</v>
      </c>
      <c r="ET44" s="48">
        <v>15</v>
      </c>
      <c r="EU44" s="48">
        <v>5</v>
      </c>
      <c r="EV44" s="48">
        <v>5</v>
      </c>
      <c r="EW44" s="48">
        <v>0</v>
      </c>
      <c r="EX44" s="48">
        <v>18</v>
      </c>
      <c r="EY44" s="49">
        <v>27</v>
      </c>
      <c r="EZ44" s="48">
        <v>14</v>
      </c>
      <c r="FA44" s="48">
        <v>3</v>
      </c>
      <c r="FB44" s="43">
        <f t="shared" si="14"/>
        <v>62</v>
      </c>
      <c r="FC44" s="49">
        <v>30</v>
      </c>
      <c r="FD44" s="48">
        <v>17</v>
      </c>
      <c r="FE44" s="48">
        <v>7</v>
      </c>
      <c r="FF44" s="48">
        <v>7</v>
      </c>
      <c r="FG44" s="48">
        <v>1</v>
      </c>
    </row>
    <row r="45" spans="1:163" s="50" customFormat="1" ht="10.5" customHeight="1" x14ac:dyDescent="0.2">
      <c r="A45" s="26">
        <v>1145</v>
      </c>
      <c r="B45" s="26"/>
      <c r="C45" s="27">
        <v>77</v>
      </c>
      <c r="D45" s="28" t="s">
        <v>190</v>
      </c>
      <c r="E45" s="27" t="s">
        <v>114</v>
      </c>
      <c r="F45" s="27" t="s">
        <v>188</v>
      </c>
      <c r="G45" s="27" t="s">
        <v>196</v>
      </c>
      <c r="H45" s="29"/>
      <c r="I45" s="30"/>
      <c r="J45" s="30"/>
      <c r="K45" s="30"/>
      <c r="L45" s="30"/>
      <c r="M45" s="30"/>
      <c r="N45" s="32"/>
      <c r="O45" s="33"/>
      <c r="P45" s="29"/>
      <c r="Q45" s="30"/>
      <c r="R45" s="30"/>
      <c r="S45" s="30"/>
      <c r="T45" s="30"/>
      <c r="U45" s="30"/>
      <c r="V45" s="32"/>
      <c r="W45" s="33"/>
      <c r="X45" s="29"/>
      <c r="Y45" s="30"/>
      <c r="Z45" s="30"/>
      <c r="AA45" s="30"/>
      <c r="AB45" s="30"/>
      <c r="AC45" s="30"/>
      <c r="AD45" s="32"/>
      <c r="AE45" s="33"/>
      <c r="AF45" s="29"/>
      <c r="AG45" s="30"/>
      <c r="AH45" s="30"/>
      <c r="AI45" s="30"/>
      <c r="AJ45" s="30"/>
      <c r="AK45" s="30"/>
      <c r="AL45" s="32"/>
      <c r="AM45" s="33"/>
      <c r="AN45" s="30">
        <v>61</v>
      </c>
      <c r="AO45" s="30">
        <v>37</v>
      </c>
      <c r="AP45" s="30">
        <v>16</v>
      </c>
      <c r="AQ45" s="30">
        <v>65</v>
      </c>
      <c r="AR45" s="30">
        <v>38</v>
      </c>
      <c r="AS45" s="30">
        <v>15</v>
      </c>
      <c r="AT45" s="30">
        <v>38</v>
      </c>
      <c r="AU45" s="30">
        <v>40</v>
      </c>
      <c r="AV45" s="30">
        <v>4</v>
      </c>
      <c r="AW45" s="30"/>
      <c r="AX45" s="30"/>
      <c r="AY45" s="30"/>
      <c r="AZ45" s="30"/>
      <c r="BA45" s="30"/>
      <c r="BB45" s="30"/>
      <c r="BC45" s="30"/>
      <c r="BD45" s="30"/>
      <c r="BE45" s="30"/>
      <c r="BF45" s="27">
        <v>2</v>
      </c>
      <c r="BG45" s="27">
        <v>1</v>
      </c>
      <c r="BH45" s="27"/>
      <c r="BI45" s="27"/>
      <c r="BJ45" s="27"/>
      <c r="BK45" s="27"/>
      <c r="BL45" s="27">
        <v>173</v>
      </c>
      <c r="BM45" s="34">
        <v>78</v>
      </c>
      <c r="BN45" s="34"/>
      <c r="BO45" s="34"/>
      <c r="BP45" s="38">
        <v>17</v>
      </c>
      <c r="BQ45" s="38">
        <v>53</v>
      </c>
      <c r="BR45" s="38">
        <v>174</v>
      </c>
      <c r="BS45" s="38">
        <v>193</v>
      </c>
      <c r="BT45" s="36">
        <f t="shared" si="45"/>
        <v>3.2425629290617848</v>
      </c>
      <c r="BU45" s="38">
        <v>38</v>
      </c>
      <c r="BV45" s="38">
        <v>62</v>
      </c>
      <c r="BW45" s="38">
        <v>229</v>
      </c>
      <c r="BX45" s="38">
        <v>108</v>
      </c>
      <c r="BY45" s="36">
        <f t="shared" si="46"/>
        <v>2.931350114416476</v>
      </c>
      <c r="BZ45" s="38">
        <v>0</v>
      </c>
      <c r="CA45" s="38">
        <v>0</v>
      </c>
      <c r="CB45" s="38">
        <v>13</v>
      </c>
      <c r="CC45" s="38">
        <v>7</v>
      </c>
      <c r="CD45" s="36">
        <f t="shared" si="47"/>
        <v>3.35</v>
      </c>
      <c r="CE45" s="38">
        <v>0</v>
      </c>
      <c r="CF45" s="38">
        <v>2</v>
      </c>
      <c r="CG45" s="38">
        <v>10</v>
      </c>
      <c r="CH45" s="38">
        <v>8</v>
      </c>
      <c r="CI45" s="36">
        <f t="shared" si="48"/>
        <v>3.3</v>
      </c>
      <c r="CJ45" s="38"/>
      <c r="CK45" s="38"/>
      <c r="CL45" s="38"/>
      <c r="CM45" s="38"/>
      <c r="CN45" s="36"/>
      <c r="CO45" s="38"/>
      <c r="CP45" s="38"/>
      <c r="CQ45" s="38"/>
      <c r="CR45" s="38"/>
      <c r="CS45" s="36"/>
      <c r="CT45" s="26">
        <v>50</v>
      </c>
      <c r="CU45" s="26">
        <v>28</v>
      </c>
      <c r="CV45" s="26">
        <v>9</v>
      </c>
      <c r="CW45" s="26">
        <v>7</v>
      </c>
      <c r="CX45" s="26">
        <v>4</v>
      </c>
      <c r="CY45" s="39">
        <f t="shared" si="49"/>
        <v>3.7127659574468086</v>
      </c>
      <c r="CZ45" s="40">
        <f t="shared" si="50"/>
        <v>98</v>
      </c>
      <c r="DA45" s="26">
        <v>0</v>
      </c>
      <c r="DB45" s="26">
        <v>33</v>
      </c>
      <c r="DC45" s="26">
        <v>59</v>
      </c>
      <c r="DD45" s="26">
        <v>6</v>
      </c>
      <c r="DE45" s="39">
        <v>102.95918367346938</v>
      </c>
      <c r="DF45" s="26">
        <v>43</v>
      </c>
      <c r="DG45" s="26">
        <v>18</v>
      </c>
      <c r="DH45" s="26">
        <v>4</v>
      </c>
      <c r="DI45" s="26">
        <v>10</v>
      </c>
      <c r="DJ45" s="26">
        <v>4</v>
      </c>
      <c r="DK45" s="39">
        <f t="shared" si="51"/>
        <v>3.7466666666666666</v>
      </c>
      <c r="DL45" s="40">
        <f t="shared" si="52"/>
        <v>79</v>
      </c>
      <c r="DM45" s="26">
        <v>2</v>
      </c>
      <c r="DN45" s="26">
        <v>42</v>
      </c>
      <c r="DO45" s="26">
        <v>31</v>
      </c>
      <c r="DP45" s="26">
        <v>4</v>
      </c>
      <c r="DQ45" s="39">
        <v>100.51898734177215</v>
      </c>
      <c r="DR45" s="26">
        <v>0</v>
      </c>
      <c r="DS45" s="26">
        <v>19</v>
      </c>
      <c r="DT45" s="26">
        <v>10</v>
      </c>
      <c r="DU45" s="26">
        <v>7</v>
      </c>
      <c r="DV45" s="26">
        <v>1</v>
      </c>
      <c r="DW45" s="39">
        <f t="shared" si="53"/>
        <v>4.666666666666667</v>
      </c>
      <c r="DX45" s="40">
        <f t="shared" si="54"/>
        <v>37</v>
      </c>
      <c r="DY45" s="26">
        <v>4</v>
      </c>
      <c r="DZ45" s="26">
        <v>24</v>
      </c>
      <c r="EA45" s="26">
        <v>8</v>
      </c>
      <c r="EB45" s="26">
        <v>1</v>
      </c>
      <c r="EC45" s="39">
        <v>97.13513513513513</v>
      </c>
      <c r="ED45" s="44">
        <v>24</v>
      </c>
      <c r="EE45" s="42">
        <v>63</v>
      </c>
      <c r="EF45" s="42">
        <v>11</v>
      </c>
      <c r="EG45" s="42">
        <v>4</v>
      </c>
      <c r="EH45" s="43">
        <f t="shared" si="12"/>
        <v>102</v>
      </c>
      <c r="EI45" s="42">
        <v>70</v>
      </c>
      <c r="EJ45" s="42">
        <v>8</v>
      </c>
      <c r="EK45" s="42">
        <v>17</v>
      </c>
      <c r="EL45" s="42">
        <v>5</v>
      </c>
      <c r="EM45" s="52">
        <v>2</v>
      </c>
      <c r="EN45" s="48">
        <v>14</v>
      </c>
      <c r="EO45" s="49">
        <v>54</v>
      </c>
      <c r="EP45" s="48">
        <v>13</v>
      </c>
      <c r="EQ45" s="48">
        <v>1</v>
      </c>
      <c r="ER45" s="43">
        <f t="shared" si="13"/>
        <v>82</v>
      </c>
      <c r="ES45" s="49">
        <v>53</v>
      </c>
      <c r="ET45" s="48">
        <v>8</v>
      </c>
      <c r="EU45" s="48">
        <v>11</v>
      </c>
      <c r="EV45" s="48">
        <v>6</v>
      </c>
      <c r="EW45" s="48">
        <v>4</v>
      </c>
      <c r="EX45" s="48">
        <v>13</v>
      </c>
      <c r="EY45" s="49">
        <v>39</v>
      </c>
      <c r="EZ45" s="48">
        <v>8</v>
      </c>
      <c r="FA45" s="48">
        <v>0</v>
      </c>
      <c r="FB45" s="43">
        <f t="shared" si="14"/>
        <v>60</v>
      </c>
      <c r="FC45" s="49">
        <v>42</v>
      </c>
      <c r="FD45" s="48">
        <v>4</v>
      </c>
      <c r="FE45" s="48">
        <v>9</v>
      </c>
      <c r="FF45" s="48">
        <v>5</v>
      </c>
      <c r="FG45" s="48">
        <v>0</v>
      </c>
    </row>
    <row r="46" spans="1:163" s="50" customFormat="1" ht="10.5" customHeight="1" x14ac:dyDescent="0.2">
      <c r="A46" s="26">
        <v>1150</v>
      </c>
      <c r="B46" s="26"/>
      <c r="C46" s="27">
        <v>78</v>
      </c>
      <c r="D46" s="70" t="s">
        <v>187</v>
      </c>
      <c r="E46" s="27" t="s">
        <v>116</v>
      </c>
      <c r="F46" s="27" t="s">
        <v>188</v>
      </c>
      <c r="G46" s="27" t="s">
        <v>197</v>
      </c>
      <c r="H46" s="29"/>
      <c r="I46" s="30"/>
      <c r="J46" s="30"/>
      <c r="K46" s="30"/>
      <c r="L46" s="30"/>
      <c r="M46" s="30"/>
      <c r="N46" s="32"/>
      <c r="O46" s="33"/>
      <c r="P46" s="29"/>
      <c r="Q46" s="30"/>
      <c r="R46" s="30"/>
      <c r="S46" s="30"/>
      <c r="T46" s="30"/>
      <c r="U46" s="30"/>
      <c r="V46" s="32"/>
      <c r="W46" s="33"/>
      <c r="X46" s="29"/>
      <c r="Y46" s="30"/>
      <c r="Z46" s="30"/>
      <c r="AA46" s="30"/>
      <c r="AB46" s="30"/>
      <c r="AC46" s="30"/>
      <c r="AD46" s="32"/>
      <c r="AE46" s="33"/>
      <c r="AF46" s="29"/>
      <c r="AG46" s="30"/>
      <c r="AH46" s="30"/>
      <c r="AI46" s="30"/>
      <c r="AJ46" s="30"/>
      <c r="AK46" s="30"/>
      <c r="AL46" s="32"/>
      <c r="AM46" s="33"/>
      <c r="AN46" s="30">
        <v>45</v>
      </c>
      <c r="AO46" s="30">
        <v>50</v>
      </c>
      <c r="AP46" s="30">
        <v>12</v>
      </c>
      <c r="AQ46" s="30">
        <v>48</v>
      </c>
      <c r="AR46" s="30">
        <v>34</v>
      </c>
      <c r="AS46" s="30">
        <v>20</v>
      </c>
      <c r="AT46" s="30">
        <v>52</v>
      </c>
      <c r="AU46" s="30">
        <v>19</v>
      </c>
      <c r="AV46" s="30">
        <v>9</v>
      </c>
      <c r="AW46" s="30"/>
      <c r="AX46" s="30"/>
      <c r="AY46" s="30"/>
      <c r="AZ46" s="30"/>
      <c r="BA46" s="30"/>
      <c r="BB46" s="30"/>
      <c r="BC46" s="30"/>
      <c r="BD46" s="30"/>
      <c r="BE46" s="30"/>
      <c r="BF46" s="27"/>
      <c r="BG46" s="27">
        <v>2</v>
      </c>
      <c r="BH46" s="27"/>
      <c r="BI46" s="27"/>
      <c r="BJ46" s="27"/>
      <c r="BK46" s="27"/>
      <c r="BL46" s="27">
        <v>141</v>
      </c>
      <c r="BM46" s="34">
        <v>71</v>
      </c>
      <c r="BN46" s="34"/>
      <c r="BO46" s="34"/>
      <c r="BP46" s="38">
        <v>19</v>
      </c>
      <c r="BQ46" s="38">
        <v>75</v>
      </c>
      <c r="BR46" s="38">
        <v>248</v>
      </c>
      <c r="BS46" s="38">
        <v>138</v>
      </c>
      <c r="BT46" s="36">
        <f t="shared" si="45"/>
        <v>3.0520833333333335</v>
      </c>
      <c r="BU46" s="38">
        <v>50</v>
      </c>
      <c r="BV46" s="38">
        <v>89</v>
      </c>
      <c r="BW46" s="38">
        <v>254</v>
      </c>
      <c r="BX46" s="38">
        <v>87</v>
      </c>
      <c r="BY46" s="36">
        <f t="shared" si="46"/>
        <v>2.7875000000000001</v>
      </c>
      <c r="BZ46" s="38">
        <v>0</v>
      </c>
      <c r="CA46" s="38">
        <v>0</v>
      </c>
      <c r="CB46" s="38">
        <v>1</v>
      </c>
      <c r="CC46" s="38">
        <v>1</v>
      </c>
      <c r="CD46" s="36">
        <f t="shared" si="47"/>
        <v>3.5</v>
      </c>
      <c r="CE46" s="38">
        <v>0</v>
      </c>
      <c r="CF46" s="38">
        <v>0</v>
      </c>
      <c r="CG46" s="38">
        <v>2</v>
      </c>
      <c r="CH46" s="38">
        <v>0</v>
      </c>
      <c r="CI46" s="36">
        <f t="shared" si="48"/>
        <v>3</v>
      </c>
      <c r="CJ46" s="38"/>
      <c r="CK46" s="38"/>
      <c r="CL46" s="38"/>
      <c r="CM46" s="38"/>
      <c r="CN46" s="36"/>
      <c r="CO46" s="38"/>
      <c r="CP46" s="38"/>
      <c r="CQ46" s="38"/>
      <c r="CR46" s="38"/>
      <c r="CS46" s="36"/>
      <c r="CT46" s="26">
        <v>43</v>
      </c>
      <c r="CU46" s="26">
        <v>26</v>
      </c>
      <c r="CV46" s="26">
        <v>12</v>
      </c>
      <c r="CW46" s="26">
        <v>6</v>
      </c>
      <c r="CX46" s="26">
        <v>3</v>
      </c>
      <c r="CY46" s="39">
        <f t="shared" si="49"/>
        <v>3.7816091954022988</v>
      </c>
      <c r="CZ46" s="40">
        <f t="shared" si="50"/>
        <v>90</v>
      </c>
      <c r="DA46" s="26">
        <v>5</v>
      </c>
      <c r="DB46" s="26">
        <v>33</v>
      </c>
      <c r="DC46" s="26">
        <v>47</v>
      </c>
      <c r="DD46" s="26">
        <v>5</v>
      </c>
      <c r="DE46" s="39">
        <v>101.73333333333333</v>
      </c>
      <c r="DF46" s="26">
        <v>61</v>
      </c>
      <c r="DG46" s="26">
        <v>28</v>
      </c>
      <c r="DH46" s="26">
        <v>2</v>
      </c>
      <c r="DI46" s="26">
        <v>7</v>
      </c>
      <c r="DJ46" s="26">
        <v>0</v>
      </c>
      <c r="DK46" s="39">
        <f t="shared" si="51"/>
        <v>3.5408163265306123</v>
      </c>
      <c r="DL46" s="40">
        <f t="shared" si="52"/>
        <v>98</v>
      </c>
      <c r="DM46" s="26">
        <v>4</v>
      </c>
      <c r="DN46" s="26">
        <v>37</v>
      </c>
      <c r="DO46" s="26">
        <v>47</v>
      </c>
      <c r="DP46" s="26">
        <v>10</v>
      </c>
      <c r="DQ46" s="39">
        <v>102.34693877551021</v>
      </c>
      <c r="DR46" s="26">
        <v>0</v>
      </c>
      <c r="DS46" s="26">
        <v>5</v>
      </c>
      <c r="DT46" s="26">
        <v>2</v>
      </c>
      <c r="DU46" s="26">
        <v>6</v>
      </c>
      <c r="DV46" s="26">
        <v>2</v>
      </c>
      <c r="DW46" s="39">
        <f t="shared" si="53"/>
        <v>5.0769230769230766</v>
      </c>
      <c r="DX46" s="40">
        <f t="shared" si="54"/>
        <v>15</v>
      </c>
      <c r="DY46" s="26">
        <v>1</v>
      </c>
      <c r="DZ46" s="26">
        <v>10</v>
      </c>
      <c r="EA46" s="26">
        <v>4</v>
      </c>
      <c r="EB46" s="26">
        <v>0</v>
      </c>
      <c r="EC46" s="39">
        <v>96.86666666666666</v>
      </c>
      <c r="ED46" s="44">
        <v>28</v>
      </c>
      <c r="EE46" s="42">
        <v>63</v>
      </c>
      <c r="EF46" s="42">
        <v>18</v>
      </c>
      <c r="EG46" s="42">
        <v>0</v>
      </c>
      <c r="EH46" s="43">
        <f t="shared" ref="EH46" si="57">SUM(ED46:EG46)</f>
        <v>109</v>
      </c>
      <c r="EI46" s="42">
        <v>65</v>
      </c>
      <c r="EJ46" s="42">
        <v>22</v>
      </c>
      <c r="EK46" s="42">
        <v>11</v>
      </c>
      <c r="EL46" s="42">
        <v>8</v>
      </c>
      <c r="EM46" s="52">
        <v>3</v>
      </c>
      <c r="EN46" s="48">
        <v>16</v>
      </c>
      <c r="EO46" s="49">
        <v>73</v>
      </c>
      <c r="EP46" s="48">
        <v>11</v>
      </c>
      <c r="EQ46" s="48">
        <v>3</v>
      </c>
      <c r="ER46" s="43">
        <f t="shared" si="13"/>
        <v>103</v>
      </c>
      <c r="ES46" s="49">
        <v>62</v>
      </c>
      <c r="ET46" s="48">
        <v>25</v>
      </c>
      <c r="EU46" s="48">
        <v>6</v>
      </c>
      <c r="EV46" s="48">
        <v>9</v>
      </c>
      <c r="EW46" s="48">
        <v>1</v>
      </c>
      <c r="EX46" s="48">
        <v>10</v>
      </c>
      <c r="EY46" s="49">
        <v>21</v>
      </c>
      <c r="EZ46" s="48">
        <v>8</v>
      </c>
      <c r="FA46" s="48">
        <v>1</v>
      </c>
      <c r="FB46" s="43">
        <f t="shared" si="14"/>
        <v>40</v>
      </c>
      <c r="FC46" s="49">
        <v>21</v>
      </c>
      <c r="FD46" s="48">
        <v>7</v>
      </c>
      <c r="FE46" s="48">
        <v>2</v>
      </c>
      <c r="FF46" s="48">
        <v>9</v>
      </c>
      <c r="FG46" s="48">
        <v>1</v>
      </c>
    </row>
    <row r="47" spans="1:163" s="50" customFormat="1" ht="10.5" customHeight="1" x14ac:dyDescent="0.2">
      <c r="A47" s="26">
        <v>1147</v>
      </c>
      <c r="B47" s="26"/>
      <c r="C47" s="27">
        <v>79</v>
      </c>
      <c r="D47" s="28" t="s">
        <v>192</v>
      </c>
      <c r="E47" s="27" t="s">
        <v>114</v>
      </c>
      <c r="F47" s="27" t="s">
        <v>188</v>
      </c>
      <c r="G47" s="27" t="s">
        <v>198</v>
      </c>
      <c r="H47" s="29"/>
      <c r="I47" s="30"/>
      <c r="J47" s="30"/>
      <c r="K47" s="30"/>
      <c r="L47" s="30"/>
      <c r="M47" s="30"/>
      <c r="N47" s="32"/>
      <c r="O47" s="33"/>
      <c r="P47" s="29"/>
      <c r="Q47" s="30"/>
      <c r="R47" s="30"/>
      <c r="S47" s="30"/>
      <c r="T47" s="30"/>
      <c r="U47" s="30"/>
      <c r="V47" s="32"/>
      <c r="W47" s="33"/>
      <c r="X47" s="29"/>
      <c r="Y47" s="30"/>
      <c r="Z47" s="30"/>
      <c r="AA47" s="30"/>
      <c r="AB47" s="30"/>
      <c r="AC47" s="30"/>
      <c r="AD47" s="32"/>
      <c r="AE47" s="33"/>
      <c r="AF47" s="29"/>
      <c r="AG47" s="30"/>
      <c r="AH47" s="30"/>
      <c r="AI47" s="30"/>
      <c r="AJ47" s="30"/>
      <c r="AK47" s="30"/>
      <c r="AL47" s="32"/>
      <c r="AM47" s="33"/>
      <c r="AN47" s="30">
        <v>21</v>
      </c>
      <c r="AO47" s="30">
        <v>49</v>
      </c>
      <c r="AP47" s="30">
        <v>11</v>
      </c>
      <c r="AQ47" s="30">
        <v>37</v>
      </c>
      <c r="AR47" s="30">
        <v>25</v>
      </c>
      <c r="AS47" s="30">
        <v>7</v>
      </c>
      <c r="AT47" s="30">
        <v>9</v>
      </c>
      <c r="AU47" s="30">
        <v>5</v>
      </c>
      <c r="AV47" s="30">
        <v>2</v>
      </c>
      <c r="AW47" s="30"/>
      <c r="AX47" s="30"/>
      <c r="AY47" s="30"/>
      <c r="AZ47" s="30"/>
      <c r="BA47" s="30"/>
      <c r="BB47" s="30"/>
      <c r="BC47" s="30"/>
      <c r="BD47" s="30"/>
      <c r="BE47" s="30"/>
      <c r="BF47" s="27"/>
      <c r="BG47" s="27"/>
      <c r="BH47" s="27"/>
      <c r="BI47" s="27"/>
      <c r="BJ47" s="27"/>
      <c r="BK47" s="27"/>
      <c r="BL47" s="27">
        <v>60</v>
      </c>
      <c r="BM47" s="34">
        <v>13</v>
      </c>
      <c r="BN47" s="34"/>
      <c r="BO47" s="34"/>
      <c r="BP47" s="38">
        <v>1</v>
      </c>
      <c r="BQ47" s="38">
        <v>4</v>
      </c>
      <c r="BR47" s="38">
        <v>33</v>
      </c>
      <c r="BS47" s="38">
        <v>44</v>
      </c>
      <c r="BT47" s="36">
        <f t="shared" si="45"/>
        <v>3.4634146341463414</v>
      </c>
      <c r="BU47" s="38">
        <v>4</v>
      </c>
      <c r="BV47" s="38">
        <v>9</v>
      </c>
      <c r="BW47" s="38">
        <v>50</v>
      </c>
      <c r="BX47" s="38">
        <v>19</v>
      </c>
      <c r="BY47" s="36">
        <f t="shared" si="46"/>
        <v>3.024390243902439</v>
      </c>
      <c r="BZ47" s="38">
        <v>0</v>
      </c>
      <c r="CA47" s="38">
        <v>0</v>
      </c>
      <c r="CB47" s="38">
        <v>0</v>
      </c>
      <c r="CC47" s="38">
        <v>0</v>
      </c>
      <c r="CD47" s="36" t="s">
        <v>130</v>
      </c>
      <c r="CE47" s="38">
        <v>0</v>
      </c>
      <c r="CF47" s="38">
        <v>0</v>
      </c>
      <c r="CG47" s="38">
        <v>0</v>
      </c>
      <c r="CH47" s="38">
        <v>0</v>
      </c>
      <c r="CI47" s="36" t="s">
        <v>130</v>
      </c>
      <c r="CJ47" s="38"/>
      <c r="CK47" s="38"/>
      <c r="CL47" s="38"/>
      <c r="CM47" s="38"/>
      <c r="CN47" s="36" t="s">
        <v>130</v>
      </c>
      <c r="CO47" s="38"/>
      <c r="CP47" s="38"/>
      <c r="CQ47" s="38"/>
      <c r="CR47" s="38"/>
      <c r="CS47" s="36" t="s">
        <v>130</v>
      </c>
      <c r="CT47" s="26">
        <v>38</v>
      </c>
      <c r="CU47" s="26">
        <v>12</v>
      </c>
      <c r="CV47" s="26">
        <v>7</v>
      </c>
      <c r="CW47" s="26">
        <v>4</v>
      </c>
      <c r="CX47" s="26">
        <v>0</v>
      </c>
      <c r="CY47" s="39">
        <f t="shared" si="49"/>
        <v>3.622950819672131</v>
      </c>
      <c r="CZ47" s="40">
        <f t="shared" si="50"/>
        <v>61</v>
      </c>
      <c r="DA47" s="26">
        <v>6</v>
      </c>
      <c r="DB47" s="26">
        <v>21</v>
      </c>
      <c r="DC47" s="26">
        <v>32</v>
      </c>
      <c r="DD47" s="26">
        <v>2</v>
      </c>
      <c r="DE47" s="39">
        <v>100.49180327868852</v>
      </c>
      <c r="DF47" s="26">
        <v>9</v>
      </c>
      <c r="DG47" s="26">
        <v>9</v>
      </c>
      <c r="DH47" s="26">
        <v>3</v>
      </c>
      <c r="DI47" s="26">
        <v>4</v>
      </c>
      <c r="DJ47" s="26">
        <v>1</v>
      </c>
      <c r="DK47" s="39">
        <f t="shared" si="51"/>
        <v>4.08</v>
      </c>
      <c r="DL47" s="40">
        <f t="shared" si="52"/>
        <v>26</v>
      </c>
      <c r="DM47" s="26">
        <v>2</v>
      </c>
      <c r="DN47" s="26">
        <v>12</v>
      </c>
      <c r="DO47" s="26">
        <v>10</v>
      </c>
      <c r="DP47" s="26">
        <v>2</v>
      </c>
      <c r="DQ47" s="39">
        <v>98.961538461538467</v>
      </c>
      <c r="DR47" s="26">
        <v>0</v>
      </c>
      <c r="DS47" s="26">
        <v>0</v>
      </c>
      <c r="DT47" s="26">
        <v>3</v>
      </c>
      <c r="DU47" s="26">
        <v>5</v>
      </c>
      <c r="DV47" s="26">
        <v>0</v>
      </c>
      <c r="DW47" s="39">
        <f t="shared" si="53"/>
        <v>5.625</v>
      </c>
      <c r="DX47" s="40">
        <f t="shared" si="54"/>
        <v>8</v>
      </c>
      <c r="DY47" s="26">
        <v>2</v>
      </c>
      <c r="DZ47" s="26">
        <v>5</v>
      </c>
      <c r="EA47" s="26">
        <v>1</v>
      </c>
      <c r="EB47" s="26">
        <v>0</v>
      </c>
      <c r="EC47" s="39">
        <v>94.875</v>
      </c>
      <c r="ED47" s="44">
        <v>15</v>
      </c>
      <c r="EE47" s="42">
        <v>43</v>
      </c>
      <c r="EF47" s="42">
        <v>11</v>
      </c>
      <c r="EG47" s="42">
        <v>2</v>
      </c>
      <c r="EH47" s="43">
        <f t="shared" si="12"/>
        <v>71</v>
      </c>
      <c r="EI47" s="42">
        <v>30</v>
      </c>
      <c r="EJ47" s="42">
        <v>29</v>
      </c>
      <c r="EK47" s="42">
        <v>2</v>
      </c>
      <c r="EL47" s="42">
        <v>7</v>
      </c>
      <c r="EM47" s="52">
        <v>3</v>
      </c>
      <c r="EN47" s="48">
        <v>11</v>
      </c>
      <c r="EO47" s="49">
        <v>20</v>
      </c>
      <c r="EP47" s="48">
        <v>3</v>
      </c>
      <c r="EQ47" s="48">
        <v>0</v>
      </c>
      <c r="ER47" s="43">
        <f t="shared" si="13"/>
        <v>34</v>
      </c>
      <c r="ES47" s="49">
        <v>15</v>
      </c>
      <c r="ET47" s="48">
        <v>17</v>
      </c>
      <c r="EU47" s="48">
        <v>1</v>
      </c>
      <c r="EV47" s="48">
        <v>1</v>
      </c>
      <c r="EW47" s="48">
        <v>0</v>
      </c>
      <c r="EX47" s="48">
        <v>2</v>
      </c>
      <c r="EY47" s="49">
        <v>11</v>
      </c>
      <c r="EZ47" s="48">
        <v>3</v>
      </c>
      <c r="FA47" s="48">
        <v>0</v>
      </c>
      <c r="FB47" s="43">
        <f t="shared" si="14"/>
        <v>16</v>
      </c>
      <c r="FC47" s="49">
        <v>7</v>
      </c>
      <c r="FD47" s="48">
        <v>5</v>
      </c>
      <c r="FE47" s="48">
        <v>2</v>
      </c>
      <c r="FF47" s="48">
        <v>1</v>
      </c>
      <c r="FG47" s="48">
        <v>1</v>
      </c>
    </row>
    <row r="48" spans="1:163" s="50" customFormat="1" ht="10.5" customHeight="1" x14ac:dyDescent="0.2">
      <c r="A48" s="26">
        <v>1151</v>
      </c>
      <c r="B48" s="26"/>
      <c r="C48" s="27">
        <v>80</v>
      </c>
      <c r="D48" s="28" t="s">
        <v>199</v>
      </c>
      <c r="E48" s="27" t="s">
        <v>137</v>
      </c>
      <c r="F48" s="27" t="s">
        <v>200</v>
      </c>
      <c r="G48" s="27" t="s">
        <v>201</v>
      </c>
      <c r="H48" s="29"/>
      <c r="I48" s="30"/>
      <c r="J48" s="30"/>
      <c r="K48" s="30"/>
      <c r="L48" s="30"/>
      <c r="M48" s="30"/>
      <c r="N48" s="32"/>
      <c r="O48" s="33"/>
      <c r="P48" s="29"/>
      <c r="Q48" s="30"/>
      <c r="R48" s="30"/>
      <c r="S48" s="30"/>
      <c r="T48" s="30"/>
      <c r="U48" s="30"/>
      <c r="V48" s="32"/>
      <c r="W48" s="33"/>
      <c r="X48" s="29"/>
      <c r="Y48" s="30"/>
      <c r="Z48" s="30"/>
      <c r="AA48" s="30"/>
      <c r="AB48" s="30"/>
      <c r="AC48" s="30"/>
      <c r="AD48" s="32"/>
      <c r="AE48" s="33"/>
      <c r="AF48" s="29"/>
      <c r="AG48" s="30"/>
      <c r="AH48" s="30"/>
      <c r="AI48" s="30"/>
      <c r="AJ48" s="30"/>
      <c r="AK48" s="30"/>
      <c r="AL48" s="32"/>
      <c r="AM48" s="33"/>
      <c r="AN48" s="30">
        <v>78</v>
      </c>
      <c r="AO48" s="30">
        <v>45</v>
      </c>
      <c r="AP48" s="30">
        <v>18</v>
      </c>
      <c r="AQ48" s="30">
        <v>68</v>
      </c>
      <c r="AR48" s="30">
        <v>44</v>
      </c>
      <c r="AS48" s="30">
        <v>35</v>
      </c>
      <c r="AT48" s="30">
        <v>76</v>
      </c>
      <c r="AU48" s="30">
        <v>35</v>
      </c>
      <c r="AV48" s="30">
        <v>24</v>
      </c>
      <c r="AW48" s="30"/>
      <c r="AX48" s="30"/>
      <c r="AY48" s="30"/>
      <c r="AZ48" s="30"/>
      <c r="BA48" s="30"/>
      <c r="BB48" s="30"/>
      <c r="BC48" s="30"/>
      <c r="BD48" s="30"/>
      <c r="BE48" s="30"/>
      <c r="BF48" s="27"/>
      <c r="BG48" s="27">
        <v>8</v>
      </c>
      <c r="BH48" s="27"/>
      <c r="BI48" s="27"/>
      <c r="BJ48" s="27"/>
      <c r="BK48" s="27"/>
      <c r="BL48" s="27">
        <v>231</v>
      </c>
      <c r="BM48" s="34">
        <v>99</v>
      </c>
      <c r="BN48" s="34">
        <v>1</v>
      </c>
      <c r="BO48" s="34">
        <v>0</v>
      </c>
      <c r="BP48" s="38">
        <v>3</v>
      </c>
      <c r="BQ48" s="38">
        <v>40</v>
      </c>
      <c r="BR48" s="38">
        <v>176</v>
      </c>
      <c r="BS48" s="38">
        <v>180</v>
      </c>
      <c r="BT48" s="36">
        <f t="shared" si="45"/>
        <v>3.3358395989974938</v>
      </c>
      <c r="BU48" s="38">
        <v>9</v>
      </c>
      <c r="BV48" s="38">
        <v>44</v>
      </c>
      <c r="BW48" s="38">
        <v>216</v>
      </c>
      <c r="BX48" s="38">
        <v>130</v>
      </c>
      <c r="BY48" s="36">
        <f t="shared" si="46"/>
        <v>3.1704260651629075</v>
      </c>
      <c r="BZ48" s="38">
        <v>0</v>
      </c>
      <c r="CA48" s="38">
        <v>2</v>
      </c>
      <c r="CB48" s="38">
        <v>7</v>
      </c>
      <c r="CC48" s="38">
        <v>9</v>
      </c>
      <c r="CD48" s="36">
        <f t="shared" ref="CD48:CD53" si="58">(BZ48*1+CA48*2+CB48*3+CC48*4)/SUM(BZ48:CC48)</f>
        <v>3.3888888888888888</v>
      </c>
      <c r="CE48" s="38">
        <v>3</v>
      </c>
      <c r="CF48" s="38">
        <v>2</v>
      </c>
      <c r="CG48" s="38">
        <v>5</v>
      </c>
      <c r="CH48" s="38">
        <v>8</v>
      </c>
      <c r="CI48" s="36">
        <f t="shared" ref="CI48:CI53" si="59">(CE48*1+CF48*2+CG48*3+CH48*4)/SUM(CE48:CH48)</f>
        <v>3</v>
      </c>
      <c r="CJ48" s="38"/>
      <c r="CK48" s="38"/>
      <c r="CL48" s="38"/>
      <c r="CM48" s="38"/>
      <c r="CN48" s="36"/>
      <c r="CO48" s="38"/>
      <c r="CP48" s="38"/>
      <c r="CQ48" s="38"/>
      <c r="CR48" s="38"/>
      <c r="CS48" s="36"/>
      <c r="CT48" s="26">
        <v>63</v>
      </c>
      <c r="CU48" s="26">
        <v>17</v>
      </c>
      <c r="CV48" s="26">
        <v>10</v>
      </c>
      <c r="CW48" s="26">
        <v>3</v>
      </c>
      <c r="CX48" s="26">
        <v>1</v>
      </c>
      <c r="CY48" s="39">
        <f t="shared" si="49"/>
        <v>3.4946236559139785</v>
      </c>
      <c r="CZ48" s="40">
        <f t="shared" si="50"/>
        <v>94</v>
      </c>
      <c r="DA48" s="26">
        <v>4</v>
      </c>
      <c r="DB48" s="26">
        <v>29</v>
      </c>
      <c r="DC48" s="26">
        <v>56</v>
      </c>
      <c r="DD48" s="26">
        <v>5</v>
      </c>
      <c r="DE48" s="39">
        <v>101.91489361702128</v>
      </c>
      <c r="DF48" s="26">
        <v>77</v>
      </c>
      <c r="DG48" s="26">
        <v>29</v>
      </c>
      <c r="DH48" s="26">
        <v>7</v>
      </c>
      <c r="DI48" s="26">
        <v>4</v>
      </c>
      <c r="DJ48" s="26">
        <v>4</v>
      </c>
      <c r="DK48" s="39">
        <f t="shared" si="51"/>
        <v>3.4700854700854702</v>
      </c>
      <c r="DL48" s="40">
        <f t="shared" si="52"/>
        <v>121</v>
      </c>
      <c r="DM48" s="26">
        <v>12</v>
      </c>
      <c r="DN48" s="26">
        <v>37</v>
      </c>
      <c r="DO48" s="26">
        <v>65</v>
      </c>
      <c r="DP48" s="26">
        <v>7</v>
      </c>
      <c r="DQ48" s="39">
        <v>101.33884297520662</v>
      </c>
      <c r="DR48" s="26">
        <v>0</v>
      </c>
      <c r="DS48" s="26">
        <v>15</v>
      </c>
      <c r="DT48" s="26">
        <v>11</v>
      </c>
      <c r="DU48" s="26">
        <v>6</v>
      </c>
      <c r="DV48" s="26">
        <v>0</v>
      </c>
      <c r="DW48" s="39">
        <f t="shared" si="53"/>
        <v>4.71875</v>
      </c>
      <c r="DX48" s="40">
        <f t="shared" si="54"/>
        <v>32</v>
      </c>
      <c r="DY48" s="26">
        <v>16</v>
      </c>
      <c r="DZ48" s="26">
        <v>14</v>
      </c>
      <c r="EA48" s="26">
        <v>2</v>
      </c>
      <c r="EB48" s="26">
        <v>0</v>
      </c>
      <c r="EC48" s="39">
        <v>90.53125</v>
      </c>
      <c r="ED48" s="44">
        <v>28</v>
      </c>
      <c r="EE48" s="42">
        <v>70</v>
      </c>
      <c r="EF48" s="42">
        <v>17</v>
      </c>
      <c r="EG48" s="42">
        <v>3</v>
      </c>
      <c r="EH48" s="43">
        <f t="shared" si="12"/>
        <v>118</v>
      </c>
      <c r="EI48" s="42">
        <v>86</v>
      </c>
      <c r="EJ48" s="42">
        <v>19</v>
      </c>
      <c r="EK48" s="42">
        <v>8</v>
      </c>
      <c r="EL48" s="42">
        <v>4</v>
      </c>
      <c r="EM48" s="52">
        <v>1</v>
      </c>
      <c r="EN48" s="48">
        <v>38</v>
      </c>
      <c r="EO48" s="49">
        <v>60</v>
      </c>
      <c r="EP48" s="48">
        <v>5</v>
      </c>
      <c r="EQ48" s="48">
        <v>5</v>
      </c>
      <c r="ER48" s="43">
        <f t="shared" si="13"/>
        <v>108</v>
      </c>
      <c r="ES48" s="49">
        <v>73</v>
      </c>
      <c r="ET48" s="48">
        <v>19</v>
      </c>
      <c r="EU48" s="48">
        <v>8</v>
      </c>
      <c r="EV48" s="48">
        <v>7</v>
      </c>
      <c r="EW48" s="48">
        <v>1</v>
      </c>
      <c r="EX48" s="48">
        <v>10</v>
      </c>
      <c r="EY48" s="49">
        <v>32</v>
      </c>
      <c r="EZ48" s="48">
        <v>8</v>
      </c>
      <c r="FA48" s="48">
        <v>0</v>
      </c>
      <c r="FB48" s="43">
        <f t="shared" si="14"/>
        <v>50</v>
      </c>
      <c r="FC48" s="49">
        <v>28</v>
      </c>
      <c r="FD48" s="48">
        <v>14</v>
      </c>
      <c r="FE48" s="48">
        <v>4</v>
      </c>
      <c r="FF48" s="48">
        <v>3</v>
      </c>
      <c r="FG48" s="48">
        <v>1</v>
      </c>
    </row>
    <row r="49" spans="1:163" s="50" customFormat="1" ht="10.5" customHeight="1" x14ac:dyDescent="0.2">
      <c r="A49" s="26">
        <v>1118</v>
      </c>
      <c r="B49" s="26"/>
      <c r="C49" s="27">
        <v>81</v>
      </c>
      <c r="D49" s="28" t="s">
        <v>202</v>
      </c>
      <c r="E49" s="27" t="s">
        <v>137</v>
      </c>
      <c r="F49" s="27" t="s">
        <v>200</v>
      </c>
      <c r="G49" s="27" t="s">
        <v>203</v>
      </c>
      <c r="H49" s="29"/>
      <c r="I49" s="30"/>
      <c r="J49" s="30"/>
      <c r="K49" s="30"/>
      <c r="L49" s="30"/>
      <c r="M49" s="30"/>
      <c r="N49" s="32"/>
      <c r="O49" s="33"/>
      <c r="P49" s="29"/>
      <c r="Q49" s="30"/>
      <c r="R49" s="30"/>
      <c r="S49" s="30"/>
      <c r="T49" s="30"/>
      <c r="U49" s="30"/>
      <c r="V49" s="32"/>
      <c r="W49" s="33"/>
      <c r="X49" s="29"/>
      <c r="Y49" s="30"/>
      <c r="Z49" s="30"/>
      <c r="AA49" s="30"/>
      <c r="AB49" s="30"/>
      <c r="AC49" s="30"/>
      <c r="AD49" s="32"/>
      <c r="AE49" s="33"/>
      <c r="AF49" s="29"/>
      <c r="AG49" s="30"/>
      <c r="AH49" s="30"/>
      <c r="AI49" s="30"/>
      <c r="AJ49" s="30"/>
      <c r="AK49" s="30"/>
      <c r="AL49" s="32"/>
      <c r="AM49" s="33"/>
      <c r="AN49" s="30">
        <v>122</v>
      </c>
      <c r="AO49" s="30">
        <v>140</v>
      </c>
      <c r="AP49" s="30">
        <v>32</v>
      </c>
      <c r="AQ49" s="30">
        <v>123</v>
      </c>
      <c r="AR49" s="30">
        <v>121</v>
      </c>
      <c r="AS49" s="30">
        <v>52</v>
      </c>
      <c r="AT49" s="30">
        <v>84</v>
      </c>
      <c r="AU49" s="30">
        <v>195</v>
      </c>
      <c r="AV49" s="30">
        <v>36</v>
      </c>
      <c r="AW49" s="30"/>
      <c r="AX49" s="30"/>
      <c r="AY49" s="30"/>
      <c r="AZ49" s="30"/>
      <c r="BA49" s="30"/>
      <c r="BB49" s="30"/>
      <c r="BC49" s="30"/>
      <c r="BD49" s="30"/>
      <c r="BE49" s="30"/>
      <c r="BF49" s="27">
        <v>9</v>
      </c>
      <c r="BG49" s="27">
        <v>9</v>
      </c>
      <c r="BH49" s="27"/>
      <c r="BI49" s="27">
        <v>3</v>
      </c>
      <c r="BJ49" s="27"/>
      <c r="BK49" s="27"/>
      <c r="BL49" s="27">
        <v>509</v>
      </c>
      <c r="BM49" s="34">
        <v>248</v>
      </c>
      <c r="BN49" s="34"/>
      <c r="BO49" s="34"/>
      <c r="BP49" s="38">
        <v>20</v>
      </c>
      <c r="BQ49" s="38">
        <v>87</v>
      </c>
      <c r="BR49" s="38">
        <v>402</v>
      </c>
      <c r="BS49" s="38">
        <v>507</v>
      </c>
      <c r="BT49" s="36">
        <f t="shared" si="45"/>
        <v>3.3740157480314958</v>
      </c>
      <c r="BU49" s="38">
        <v>74</v>
      </c>
      <c r="BV49" s="38">
        <v>109</v>
      </c>
      <c r="BW49" s="38">
        <v>496</v>
      </c>
      <c r="BX49" s="38">
        <v>337</v>
      </c>
      <c r="BY49" s="36">
        <f t="shared" si="46"/>
        <v>3.0787401574803148</v>
      </c>
      <c r="BZ49" s="38">
        <v>1</v>
      </c>
      <c r="CA49" s="38">
        <v>1</v>
      </c>
      <c r="CB49" s="38">
        <v>13</v>
      </c>
      <c r="CC49" s="38">
        <v>27</v>
      </c>
      <c r="CD49" s="36">
        <f t="shared" si="58"/>
        <v>3.5714285714285716</v>
      </c>
      <c r="CE49" s="38">
        <v>1</v>
      </c>
      <c r="CF49" s="38">
        <v>8</v>
      </c>
      <c r="CG49" s="38">
        <v>18</v>
      </c>
      <c r="CH49" s="38">
        <v>15</v>
      </c>
      <c r="CI49" s="36">
        <f t="shared" si="59"/>
        <v>3.1190476190476191</v>
      </c>
      <c r="CJ49" s="38">
        <v>0</v>
      </c>
      <c r="CK49" s="38">
        <v>0</v>
      </c>
      <c r="CL49" s="38">
        <v>6</v>
      </c>
      <c r="CM49" s="38">
        <v>3</v>
      </c>
      <c r="CN49" s="36">
        <f t="shared" ref="CN49:CN54" si="60">(CJ49*1+CK49*2+CL49*3+CM49*4)/SUM(CJ49:CM49)</f>
        <v>3.3333333333333335</v>
      </c>
      <c r="CO49" s="38">
        <v>0</v>
      </c>
      <c r="CP49" s="38">
        <v>0</v>
      </c>
      <c r="CQ49" s="38">
        <v>8</v>
      </c>
      <c r="CR49" s="38">
        <v>1</v>
      </c>
      <c r="CS49" s="36">
        <f t="shared" ref="CS49:CS54" si="61">(CO49*1+CP49*2+CQ49*3+CR49*4)/SUM(CO49:CR49)</f>
        <v>3.1111111111111112</v>
      </c>
      <c r="CT49" s="26">
        <v>133</v>
      </c>
      <c r="CU49" s="26">
        <v>62</v>
      </c>
      <c r="CV49" s="26">
        <v>26</v>
      </c>
      <c r="CW49" s="26">
        <v>6</v>
      </c>
      <c r="CX49" s="26">
        <v>2</v>
      </c>
      <c r="CY49" s="39">
        <f t="shared" si="49"/>
        <v>3.5814977973568283</v>
      </c>
      <c r="CZ49" s="40">
        <f t="shared" si="50"/>
        <v>229</v>
      </c>
      <c r="DA49" s="26">
        <v>1</v>
      </c>
      <c r="DB49" s="26">
        <v>99</v>
      </c>
      <c r="DC49" s="26">
        <v>121</v>
      </c>
      <c r="DD49" s="26">
        <v>8</v>
      </c>
      <c r="DE49" s="39">
        <v>101.51965065502183</v>
      </c>
      <c r="DF49" s="26">
        <v>125</v>
      </c>
      <c r="DG49" s="26">
        <v>67</v>
      </c>
      <c r="DH49" s="26">
        <v>18</v>
      </c>
      <c r="DI49" s="26">
        <v>15</v>
      </c>
      <c r="DJ49" s="26">
        <v>5</v>
      </c>
      <c r="DK49" s="39">
        <f t="shared" si="51"/>
        <v>3.6577777777777776</v>
      </c>
      <c r="DL49" s="40">
        <f t="shared" si="52"/>
        <v>230</v>
      </c>
      <c r="DM49" s="26">
        <v>14</v>
      </c>
      <c r="DN49" s="26">
        <v>102</v>
      </c>
      <c r="DO49" s="26">
        <v>104</v>
      </c>
      <c r="DP49" s="26">
        <v>10</v>
      </c>
      <c r="DQ49" s="39">
        <v>100.10434782608695</v>
      </c>
      <c r="DR49" s="26">
        <v>0</v>
      </c>
      <c r="DS49" s="26">
        <v>81</v>
      </c>
      <c r="DT49" s="26">
        <v>12</v>
      </c>
      <c r="DU49" s="26">
        <v>16</v>
      </c>
      <c r="DV49" s="26">
        <v>1</v>
      </c>
      <c r="DW49" s="39">
        <f t="shared" si="53"/>
        <v>4.4036697247706424</v>
      </c>
      <c r="DX49" s="40">
        <f t="shared" si="54"/>
        <v>110</v>
      </c>
      <c r="DY49" s="26">
        <v>11</v>
      </c>
      <c r="DZ49" s="26">
        <v>68</v>
      </c>
      <c r="EA49" s="26">
        <v>31</v>
      </c>
      <c r="EB49" s="26">
        <v>0</v>
      </c>
      <c r="EC49" s="39">
        <v>97.272727272727266</v>
      </c>
      <c r="ED49" s="44">
        <v>39</v>
      </c>
      <c r="EE49" s="42">
        <v>156</v>
      </c>
      <c r="EF49" s="42">
        <v>44</v>
      </c>
      <c r="EG49" s="42">
        <v>7</v>
      </c>
      <c r="EH49" s="43">
        <f t="shared" si="12"/>
        <v>246</v>
      </c>
      <c r="EI49" s="42">
        <v>133</v>
      </c>
      <c r="EJ49" s="42">
        <v>53</v>
      </c>
      <c r="EK49" s="42">
        <v>34</v>
      </c>
      <c r="EL49" s="42">
        <v>21</v>
      </c>
      <c r="EM49" s="52">
        <v>5</v>
      </c>
      <c r="EN49" s="48">
        <v>33</v>
      </c>
      <c r="EO49" s="49">
        <v>135</v>
      </c>
      <c r="EP49" s="48">
        <v>35</v>
      </c>
      <c r="EQ49" s="48">
        <v>11</v>
      </c>
      <c r="ER49" s="43">
        <f t="shared" si="13"/>
        <v>214</v>
      </c>
      <c r="ES49" s="49">
        <v>112</v>
      </c>
      <c r="ET49" s="48">
        <v>54</v>
      </c>
      <c r="EU49" s="48">
        <v>33</v>
      </c>
      <c r="EV49" s="48">
        <v>12</v>
      </c>
      <c r="EW49" s="48">
        <v>3</v>
      </c>
      <c r="EX49" s="48">
        <v>39</v>
      </c>
      <c r="EY49" s="49">
        <v>94</v>
      </c>
      <c r="EZ49" s="48">
        <v>33</v>
      </c>
      <c r="FA49" s="48">
        <v>6</v>
      </c>
      <c r="FB49" s="43">
        <f t="shared" si="14"/>
        <v>172</v>
      </c>
      <c r="FC49" s="49">
        <v>85</v>
      </c>
      <c r="FD49" s="48">
        <v>45</v>
      </c>
      <c r="FE49" s="48">
        <v>18</v>
      </c>
      <c r="FF49" s="48">
        <v>19</v>
      </c>
      <c r="FG49" s="48">
        <v>5</v>
      </c>
    </row>
    <row r="50" spans="1:163" s="50" customFormat="1" ht="10.5" customHeight="1" x14ac:dyDescent="0.2">
      <c r="A50" s="26">
        <v>1089</v>
      </c>
      <c r="B50" s="26"/>
      <c r="C50" s="27">
        <v>90</v>
      </c>
      <c r="D50" s="28" t="s">
        <v>204</v>
      </c>
      <c r="E50" s="27" t="s">
        <v>137</v>
      </c>
      <c r="F50" s="27" t="s">
        <v>205</v>
      </c>
      <c r="G50" s="27" t="s">
        <v>206</v>
      </c>
      <c r="H50" s="29">
        <f>SUM(I50:M50)</f>
        <v>147</v>
      </c>
      <c r="I50" s="30">
        <v>17</v>
      </c>
      <c r="J50" s="30">
        <v>37</v>
      </c>
      <c r="K50" s="30">
        <v>84</v>
      </c>
      <c r="L50" s="30">
        <v>1</v>
      </c>
      <c r="M50" s="30">
        <v>8</v>
      </c>
      <c r="N50" s="32">
        <v>83.078014184397162</v>
      </c>
      <c r="O50" s="33">
        <v>69.523904109589054</v>
      </c>
      <c r="P50" s="29">
        <f>SUM(Q50:U50)</f>
        <v>154</v>
      </c>
      <c r="Q50" s="30">
        <v>30</v>
      </c>
      <c r="R50" s="30">
        <v>42</v>
      </c>
      <c r="S50" s="30">
        <v>74</v>
      </c>
      <c r="T50" s="30">
        <v>2</v>
      </c>
      <c r="U50" s="30">
        <v>6</v>
      </c>
      <c r="V50" s="32">
        <v>81.621621621621628</v>
      </c>
      <c r="W50" s="33">
        <v>71.069932432432438</v>
      </c>
      <c r="X50" s="29">
        <f>SUM(Y50:AC50)</f>
        <v>152</v>
      </c>
      <c r="Y50" s="30">
        <v>30</v>
      </c>
      <c r="Z50" s="30">
        <v>46</v>
      </c>
      <c r="AA50" s="30">
        <v>67</v>
      </c>
      <c r="AB50" s="30">
        <v>2</v>
      </c>
      <c r="AC50" s="30">
        <v>7</v>
      </c>
      <c r="AD50" s="32">
        <v>81.884353741496597</v>
      </c>
      <c r="AE50" s="33">
        <v>63.30854304635762</v>
      </c>
      <c r="AF50" s="29">
        <f>SUM(AG50:AK50)</f>
        <v>150</v>
      </c>
      <c r="AG50" s="30">
        <v>41</v>
      </c>
      <c r="AH50" s="30">
        <v>47</v>
      </c>
      <c r="AI50" s="30">
        <v>55</v>
      </c>
      <c r="AJ50" s="30">
        <v>2</v>
      </c>
      <c r="AK50" s="30">
        <v>5</v>
      </c>
      <c r="AL50" s="32">
        <v>80.606896551724134</v>
      </c>
      <c r="AM50" s="33">
        <v>61.12691275167785</v>
      </c>
      <c r="AN50" s="30">
        <v>93</v>
      </c>
      <c r="AO50" s="30">
        <v>15</v>
      </c>
      <c r="AP50" s="30">
        <v>35</v>
      </c>
      <c r="AQ50" s="30">
        <v>95</v>
      </c>
      <c r="AR50" s="30">
        <v>20</v>
      </c>
      <c r="AS50" s="30">
        <v>30</v>
      </c>
      <c r="AT50" s="30">
        <v>112</v>
      </c>
      <c r="AU50" s="30">
        <v>22</v>
      </c>
      <c r="AV50" s="30">
        <v>9</v>
      </c>
      <c r="AW50" s="30">
        <v>118</v>
      </c>
      <c r="AX50" s="30">
        <v>23</v>
      </c>
      <c r="AY50" s="30">
        <v>6</v>
      </c>
      <c r="AZ50" s="30">
        <v>133</v>
      </c>
      <c r="BA50" s="30">
        <v>13</v>
      </c>
      <c r="BB50" s="30">
        <v>8</v>
      </c>
      <c r="BC50" s="30">
        <v>114</v>
      </c>
      <c r="BD50" s="30">
        <v>22</v>
      </c>
      <c r="BE50" s="30">
        <v>16</v>
      </c>
      <c r="BF50" s="27">
        <v>71</v>
      </c>
      <c r="BG50" s="27">
        <v>9</v>
      </c>
      <c r="BH50" s="27">
        <v>66</v>
      </c>
      <c r="BI50" s="27">
        <v>16</v>
      </c>
      <c r="BJ50" s="27">
        <v>59</v>
      </c>
      <c r="BK50" s="27">
        <v>17</v>
      </c>
      <c r="BL50" s="27">
        <v>250</v>
      </c>
      <c r="BM50" s="34">
        <v>280</v>
      </c>
      <c r="BN50" s="34">
        <v>294</v>
      </c>
      <c r="BO50" s="34">
        <v>291</v>
      </c>
      <c r="BP50" s="38">
        <v>90</v>
      </c>
      <c r="BQ50" s="38">
        <v>257</v>
      </c>
      <c r="BR50" s="38">
        <v>1020</v>
      </c>
      <c r="BS50" s="38">
        <v>1730</v>
      </c>
      <c r="BT50" s="36">
        <f t="shared" si="45"/>
        <v>3.4175008072328059</v>
      </c>
      <c r="BU50" s="38">
        <v>212</v>
      </c>
      <c r="BV50" s="38">
        <v>427</v>
      </c>
      <c r="BW50" s="38">
        <v>1436</v>
      </c>
      <c r="BX50" s="38">
        <v>1022</v>
      </c>
      <c r="BY50" s="36">
        <f t="shared" si="46"/>
        <v>3.0552147239263805</v>
      </c>
      <c r="BZ50" s="38">
        <v>87</v>
      </c>
      <c r="CA50" s="38">
        <v>265</v>
      </c>
      <c r="CB50" s="38">
        <v>1064</v>
      </c>
      <c r="CC50" s="38">
        <v>1582</v>
      </c>
      <c r="CD50" s="36">
        <f t="shared" si="58"/>
        <v>3.3812541694462976</v>
      </c>
      <c r="CE50" s="38">
        <v>188</v>
      </c>
      <c r="CF50" s="38">
        <v>479</v>
      </c>
      <c r="CG50" s="38">
        <v>1370</v>
      </c>
      <c r="CH50" s="38">
        <v>961</v>
      </c>
      <c r="CI50" s="36">
        <f t="shared" si="59"/>
        <v>3.0353569046030686</v>
      </c>
      <c r="CJ50" s="38">
        <v>63</v>
      </c>
      <c r="CK50" s="38">
        <v>270</v>
      </c>
      <c r="CL50" s="38">
        <v>999</v>
      </c>
      <c r="CM50" s="38">
        <v>1424</v>
      </c>
      <c r="CN50" s="36">
        <f t="shared" si="60"/>
        <v>3.3730043541364294</v>
      </c>
      <c r="CO50" s="38">
        <v>148</v>
      </c>
      <c r="CP50" s="38">
        <v>406</v>
      </c>
      <c r="CQ50" s="38">
        <v>1420</v>
      </c>
      <c r="CR50" s="38">
        <v>782</v>
      </c>
      <c r="CS50" s="36">
        <f t="shared" si="61"/>
        <v>3.0290275761973877</v>
      </c>
      <c r="CT50" s="26">
        <v>90</v>
      </c>
      <c r="CU50" s="26">
        <v>12</v>
      </c>
      <c r="CV50" s="26">
        <v>5</v>
      </c>
      <c r="CW50" s="26">
        <v>8</v>
      </c>
      <c r="CX50" s="26">
        <v>0</v>
      </c>
      <c r="CY50" s="39">
        <f t="shared" si="49"/>
        <v>3.4</v>
      </c>
      <c r="CZ50" s="40">
        <f t="shared" si="50"/>
        <v>115</v>
      </c>
      <c r="DA50" s="26">
        <v>8</v>
      </c>
      <c r="DB50" s="26">
        <v>49</v>
      </c>
      <c r="DC50" s="26">
        <v>54</v>
      </c>
      <c r="DD50" s="26">
        <v>4</v>
      </c>
      <c r="DE50" s="39">
        <v>100.18260869565218</v>
      </c>
      <c r="DF50" s="26">
        <v>108</v>
      </c>
      <c r="DG50" s="26">
        <v>16</v>
      </c>
      <c r="DH50" s="26">
        <v>2</v>
      </c>
      <c r="DI50" s="26">
        <v>5</v>
      </c>
      <c r="DJ50" s="26">
        <v>0</v>
      </c>
      <c r="DK50" s="39">
        <f t="shared" si="51"/>
        <v>3.2671755725190841</v>
      </c>
      <c r="DL50" s="40">
        <f t="shared" si="52"/>
        <v>131</v>
      </c>
      <c r="DM50" s="26">
        <v>6</v>
      </c>
      <c r="DN50" s="26">
        <v>55</v>
      </c>
      <c r="DO50" s="26">
        <v>57</v>
      </c>
      <c r="DP50" s="26">
        <v>13</v>
      </c>
      <c r="DQ50" s="39">
        <v>101.09160305343511</v>
      </c>
      <c r="DR50" s="26">
        <v>125</v>
      </c>
      <c r="DS50" s="26">
        <v>17</v>
      </c>
      <c r="DT50" s="26">
        <v>2</v>
      </c>
      <c r="DU50" s="26">
        <v>0</v>
      </c>
      <c r="DV50" s="26">
        <v>0</v>
      </c>
      <c r="DW50" s="39">
        <f t="shared" si="53"/>
        <v>3.1458333333333335</v>
      </c>
      <c r="DX50" s="40">
        <f t="shared" si="54"/>
        <v>144</v>
      </c>
      <c r="DY50" s="26">
        <v>3</v>
      </c>
      <c r="DZ50" s="26">
        <v>45</v>
      </c>
      <c r="EA50" s="26">
        <v>78</v>
      </c>
      <c r="EB50" s="26">
        <v>18</v>
      </c>
      <c r="EC50" s="39">
        <v>102.89583333333333</v>
      </c>
      <c r="ED50" s="44">
        <v>38</v>
      </c>
      <c r="EE50" s="42">
        <v>62</v>
      </c>
      <c r="EF50" s="42">
        <v>7</v>
      </c>
      <c r="EG50" s="42">
        <v>0</v>
      </c>
      <c r="EH50" s="43">
        <f t="shared" si="12"/>
        <v>107</v>
      </c>
      <c r="EI50" s="42">
        <v>83</v>
      </c>
      <c r="EJ50" s="42">
        <v>11</v>
      </c>
      <c r="EK50" s="42">
        <v>5</v>
      </c>
      <c r="EL50" s="42">
        <v>5</v>
      </c>
      <c r="EM50" s="52">
        <v>3</v>
      </c>
      <c r="EN50" s="48">
        <v>30</v>
      </c>
      <c r="EO50" s="49">
        <v>89</v>
      </c>
      <c r="EP50" s="48">
        <v>12</v>
      </c>
      <c r="EQ50" s="48">
        <v>3</v>
      </c>
      <c r="ER50" s="43">
        <f t="shared" si="13"/>
        <v>134</v>
      </c>
      <c r="ES50" s="49">
        <v>93</v>
      </c>
      <c r="ET50" s="48">
        <v>14</v>
      </c>
      <c r="EU50" s="48">
        <v>15</v>
      </c>
      <c r="EV50" s="48">
        <v>8</v>
      </c>
      <c r="EW50" s="48">
        <v>4</v>
      </c>
      <c r="EX50" s="48">
        <v>37</v>
      </c>
      <c r="EY50" s="49">
        <v>90</v>
      </c>
      <c r="EZ50" s="48">
        <v>14</v>
      </c>
      <c r="FA50" s="48">
        <v>4</v>
      </c>
      <c r="FB50" s="43">
        <f t="shared" si="14"/>
        <v>145</v>
      </c>
      <c r="FC50" s="49">
        <v>98</v>
      </c>
      <c r="FD50" s="48">
        <v>14</v>
      </c>
      <c r="FE50" s="48">
        <v>21</v>
      </c>
      <c r="FF50" s="48">
        <v>9</v>
      </c>
      <c r="FG50" s="48">
        <v>3</v>
      </c>
    </row>
    <row r="51" spans="1:163" s="50" customFormat="1" ht="10.5" customHeight="1" x14ac:dyDescent="0.2">
      <c r="A51" s="26">
        <v>1087</v>
      </c>
      <c r="B51" s="26"/>
      <c r="C51" s="27">
        <v>91</v>
      </c>
      <c r="D51" s="28" t="s">
        <v>207</v>
      </c>
      <c r="E51" s="27" t="s">
        <v>137</v>
      </c>
      <c r="F51" s="27" t="s">
        <v>205</v>
      </c>
      <c r="G51" s="27" t="s">
        <v>208</v>
      </c>
      <c r="H51" s="29">
        <f>SUM(I51:M51)</f>
        <v>304</v>
      </c>
      <c r="I51" s="30">
        <v>66</v>
      </c>
      <c r="J51" s="30">
        <v>103</v>
      </c>
      <c r="K51" s="30">
        <v>120</v>
      </c>
      <c r="L51" s="30"/>
      <c r="M51" s="30">
        <v>15</v>
      </c>
      <c r="N51" s="32">
        <v>78.541095890410958</v>
      </c>
      <c r="O51" s="33">
        <v>67.139638157894723</v>
      </c>
      <c r="P51" s="29">
        <f>SUM(Q51:U51)</f>
        <v>285</v>
      </c>
      <c r="Q51" s="30">
        <v>55</v>
      </c>
      <c r="R51" s="30">
        <v>95</v>
      </c>
      <c r="S51" s="30">
        <v>117</v>
      </c>
      <c r="T51" s="30">
        <v>1</v>
      </c>
      <c r="U51" s="30">
        <v>17</v>
      </c>
      <c r="V51" s="32">
        <v>79.103321033210335</v>
      </c>
      <c r="W51" s="33">
        <v>69.101102941176435</v>
      </c>
      <c r="X51" s="29">
        <f>SUM(Y51:AC51)</f>
        <v>274</v>
      </c>
      <c r="Y51" s="30">
        <v>63</v>
      </c>
      <c r="Z51" s="30">
        <v>86</v>
      </c>
      <c r="AA51" s="30">
        <v>107</v>
      </c>
      <c r="AB51" s="30">
        <v>3</v>
      </c>
      <c r="AC51" s="30">
        <v>15</v>
      </c>
      <c r="AD51" s="32">
        <v>79.547528517110266</v>
      </c>
      <c r="AE51" s="33">
        <v>60.39065693430657</v>
      </c>
      <c r="AF51" s="29">
        <f>SUM(AG51:AK51)</f>
        <v>279</v>
      </c>
      <c r="AG51" s="30">
        <v>61</v>
      </c>
      <c r="AH51" s="30">
        <v>103</v>
      </c>
      <c r="AI51" s="30">
        <v>103</v>
      </c>
      <c r="AJ51" s="30">
        <v>0</v>
      </c>
      <c r="AK51" s="30">
        <v>12</v>
      </c>
      <c r="AL51" s="32">
        <v>79.438661710037181</v>
      </c>
      <c r="AM51" s="33">
        <v>61.030609318996405</v>
      </c>
      <c r="AN51" s="30">
        <v>188</v>
      </c>
      <c r="AO51" s="30">
        <v>74</v>
      </c>
      <c r="AP51" s="30">
        <v>38</v>
      </c>
      <c r="AQ51" s="30">
        <v>191</v>
      </c>
      <c r="AR51" s="30">
        <v>61</v>
      </c>
      <c r="AS51" s="30">
        <v>41</v>
      </c>
      <c r="AT51" s="30">
        <v>162</v>
      </c>
      <c r="AU51" s="30">
        <v>61</v>
      </c>
      <c r="AV51" s="30">
        <v>20</v>
      </c>
      <c r="AW51" s="30">
        <v>176</v>
      </c>
      <c r="AX51" s="30">
        <v>91</v>
      </c>
      <c r="AY51" s="30">
        <v>37</v>
      </c>
      <c r="AZ51" s="30">
        <v>202</v>
      </c>
      <c r="BA51" s="30">
        <v>60</v>
      </c>
      <c r="BB51" s="30">
        <v>23</v>
      </c>
      <c r="BC51" s="30">
        <v>195</v>
      </c>
      <c r="BD51" s="30">
        <v>60</v>
      </c>
      <c r="BE51" s="30">
        <v>19</v>
      </c>
      <c r="BF51" s="27">
        <v>38</v>
      </c>
      <c r="BG51" s="27">
        <v>14</v>
      </c>
      <c r="BH51" s="27">
        <v>29</v>
      </c>
      <c r="BI51" s="27">
        <v>27</v>
      </c>
      <c r="BJ51" s="27">
        <v>29</v>
      </c>
      <c r="BK51" s="27">
        <v>11</v>
      </c>
      <c r="BL51" s="27">
        <v>460</v>
      </c>
      <c r="BM51" s="34">
        <v>442</v>
      </c>
      <c r="BN51" s="34">
        <v>462</v>
      </c>
      <c r="BO51" s="34">
        <v>466</v>
      </c>
      <c r="BP51" s="38">
        <v>104</v>
      </c>
      <c r="BQ51" s="38">
        <v>597</v>
      </c>
      <c r="BR51" s="38">
        <v>1942</v>
      </c>
      <c r="BS51" s="38">
        <v>2148</v>
      </c>
      <c r="BT51" s="36">
        <f t="shared" si="45"/>
        <v>3.2803172615320393</v>
      </c>
      <c r="BU51" s="38">
        <v>285</v>
      </c>
      <c r="BV51" s="38">
        <v>778</v>
      </c>
      <c r="BW51" s="38">
        <v>2326</v>
      </c>
      <c r="BX51" s="38">
        <v>1402</v>
      </c>
      <c r="BY51" s="36">
        <f t="shared" si="46"/>
        <v>3.0112711333750783</v>
      </c>
      <c r="BZ51" s="38">
        <v>120</v>
      </c>
      <c r="CA51" s="38">
        <v>567</v>
      </c>
      <c r="CB51" s="38">
        <v>2173</v>
      </c>
      <c r="CC51" s="38">
        <v>2104</v>
      </c>
      <c r="CD51" s="36">
        <f t="shared" si="58"/>
        <v>3.2612812248186946</v>
      </c>
      <c r="CE51" s="38">
        <v>352</v>
      </c>
      <c r="CF51" s="38">
        <v>862</v>
      </c>
      <c r="CG51" s="38">
        <v>2393</v>
      </c>
      <c r="CH51" s="38">
        <v>1357</v>
      </c>
      <c r="CI51" s="36">
        <f t="shared" si="59"/>
        <v>2.9578968573730862</v>
      </c>
      <c r="CJ51" s="38">
        <v>74</v>
      </c>
      <c r="CK51" s="38">
        <v>524</v>
      </c>
      <c r="CL51" s="38">
        <v>1947</v>
      </c>
      <c r="CM51" s="38">
        <v>2268</v>
      </c>
      <c r="CN51" s="36">
        <f t="shared" si="60"/>
        <v>3.3316019114897153</v>
      </c>
      <c r="CO51" s="38">
        <v>319</v>
      </c>
      <c r="CP51" s="38">
        <v>788</v>
      </c>
      <c r="CQ51" s="38">
        <v>2317</v>
      </c>
      <c r="CR51" s="38">
        <v>1389</v>
      </c>
      <c r="CS51" s="36">
        <f t="shared" si="61"/>
        <v>2.9923124870143361</v>
      </c>
      <c r="CT51" s="26">
        <v>198</v>
      </c>
      <c r="CU51" s="26">
        <v>41</v>
      </c>
      <c r="CV51" s="26">
        <v>10</v>
      </c>
      <c r="CW51" s="26">
        <v>7</v>
      </c>
      <c r="CX51" s="26">
        <v>0</v>
      </c>
      <c r="CY51" s="39">
        <f t="shared" si="49"/>
        <v>3.3203125</v>
      </c>
      <c r="CZ51" s="40">
        <f t="shared" si="50"/>
        <v>256</v>
      </c>
      <c r="DA51" s="26">
        <v>9</v>
      </c>
      <c r="DB51" s="26">
        <v>102</v>
      </c>
      <c r="DC51" s="26">
        <v>142</v>
      </c>
      <c r="DD51" s="26">
        <v>3</v>
      </c>
      <c r="DE51" s="39">
        <v>101.0234375</v>
      </c>
      <c r="DF51" s="26">
        <v>167</v>
      </c>
      <c r="DG51" s="26">
        <v>29</v>
      </c>
      <c r="DH51" s="26">
        <v>7</v>
      </c>
      <c r="DI51" s="26">
        <v>4</v>
      </c>
      <c r="DJ51" s="26">
        <v>3</v>
      </c>
      <c r="DK51" s="39">
        <f t="shared" si="51"/>
        <v>3.2657004830917873</v>
      </c>
      <c r="DL51" s="40">
        <f t="shared" si="52"/>
        <v>210</v>
      </c>
      <c r="DM51" s="26">
        <v>11</v>
      </c>
      <c r="DN51" s="26">
        <v>65</v>
      </c>
      <c r="DO51" s="26">
        <v>124</v>
      </c>
      <c r="DP51" s="26">
        <v>10</v>
      </c>
      <c r="DQ51" s="39">
        <v>101.66666666666667</v>
      </c>
      <c r="DR51" s="26">
        <v>180</v>
      </c>
      <c r="DS51" s="26">
        <v>25</v>
      </c>
      <c r="DT51" s="26">
        <v>6</v>
      </c>
      <c r="DU51" s="26">
        <v>4</v>
      </c>
      <c r="DV51" s="26">
        <v>0</v>
      </c>
      <c r="DW51" s="39">
        <f t="shared" si="53"/>
        <v>3.2279069767441859</v>
      </c>
      <c r="DX51" s="40">
        <f t="shared" si="54"/>
        <v>215</v>
      </c>
      <c r="DY51" s="26">
        <v>5</v>
      </c>
      <c r="DZ51" s="26">
        <v>72</v>
      </c>
      <c r="EA51" s="26">
        <v>115</v>
      </c>
      <c r="EB51" s="26">
        <v>23</v>
      </c>
      <c r="EC51" s="39">
        <v>102.66511627906976</v>
      </c>
      <c r="ED51" s="44">
        <v>57</v>
      </c>
      <c r="EE51" s="42">
        <v>161</v>
      </c>
      <c r="EF51" s="42">
        <v>29</v>
      </c>
      <c r="EG51" s="42">
        <v>3</v>
      </c>
      <c r="EH51" s="43">
        <f t="shared" si="12"/>
        <v>250</v>
      </c>
      <c r="EI51" s="42">
        <v>140</v>
      </c>
      <c r="EJ51" s="42">
        <v>86</v>
      </c>
      <c r="EK51" s="42">
        <v>12</v>
      </c>
      <c r="EL51" s="42">
        <v>9</v>
      </c>
      <c r="EM51" s="52">
        <v>3</v>
      </c>
      <c r="EN51" s="48">
        <v>61</v>
      </c>
      <c r="EO51" s="49">
        <v>131</v>
      </c>
      <c r="EP51" s="48">
        <v>19</v>
      </c>
      <c r="EQ51" s="48">
        <v>2</v>
      </c>
      <c r="ER51" s="43">
        <f t="shared" si="13"/>
        <v>213</v>
      </c>
      <c r="ES51" s="49">
        <v>125</v>
      </c>
      <c r="ET51" s="48">
        <v>61</v>
      </c>
      <c r="EU51" s="48">
        <v>5</v>
      </c>
      <c r="EV51" s="48">
        <v>18</v>
      </c>
      <c r="EW51" s="48">
        <v>4</v>
      </c>
      <c r="EX51" s="48">
        <v>49</v>
      </c>
      <c r="EY51" s="49">
        <v>128</v>
      </c>
      <c r="EZ51" s="48">
        <v>24</v>
      </c>
      <c r="FA51" s="48">
        <v>3</v>
      </c>
      <c r="FB51" s="43">
        <f t="shared" si="14"/>
        <v>204</v>
      </c>
      <c r="FC51" s="49">
        <v>129</v>
      </c>
      <c r="FD51" s="48">
        <v>42</v>
      </c>
      <c r="FE51" s="48">
        <v>10</v>
      </c>
      <c r="FF51" s="48">
        <v>15</v>
      </c>
      <c r="FG51" s="48">
        <v>8</v>
      </c>
    </row>
    <row r="52" spans="1:163" s="50" customFormat="1" ht="10.5" customHeight="1" x14ac:dyDescent="0.2">
      <c r="A52" s="26">
        <v>1090</v>
      </c>
      <c r="B52" s="26"/>
      <c r="C52" s="27">
        <v>92</v>
      </c>
      <c r="D52" s="28" t="s">
        <v>209</v>
      </c>
      <c r="E52" s="27" t="s">
        <v>137</v>
      </c>
      <c r="F52" s="27" t="s">
        <v>205</v>
      </c>
      <c r="G52" s="27" t="s">
        <v>210</v>
      </c>
      <c r="H52" s="29">
        <f>SUM(I52:M52)</f>
        <v>310</v>
      </c>
      <c r="I52" s="30">
        <v>65</v>
      </c>
      <c r="J52" s="30">
        <v>110</v>
      </c>
      <c r="K52" s="30">
        <v>108</v>
      </c>
      <c r="L52" s="30"/>
      <c r="M52" s="30">
        <v>27</v>
      </c>
      <c r="N52" s="32">
        <v>78.203508771929819</v>
      </c>
      <c r="O52" s="33">
        <v>67.760194174757231</v>
      </c>
      <c r="P52" s="29">
        <f>SUM(Q52:U52)</f>
        <v>293</v>
      </c>
      <c r="Q52" s="30">
        <v>64</v>
      </c>
      <c r="R52" s="30">
        <v>93</v>
      </c>
      <c r="S52" s="30">
        <v>114</v>
      </c>
      <c r="T52" s="30"/>
      <c r="U52" s="30">
        <v>22</v>
      </c>
      <c r="V52" s="32">
        <v>77.68518518518519</v>
      </c>
      <c r="W52" s="33">
        <v>71.272664233576606</v>
      </c>
      <c r="X52" s="29">
        <f>SUM(Y52:AC52)</f>
        <v>281</v>
      </c>
      <c r="Y52" s="30">
        <v>70</v>
      </c>
      <c r="Z52" s="30">
        <v>90</v>
      </c>
      <c r="AA52" s="30">
        <v>97</v>
      </c>
      <c r="AB52" s="30">
        <v>0</v>
      </c>
      <c r="AC52" s="30">
        <v>24</v>
      </c>
      <c r="AD52" s="32">
        <v>79.651222651222653</v>
      </c>
      <c r="AE52" s="33">
        <v>62.431814946619234</v>
      </c>
      <c r="AF52" s="29">
        <f>SUM(AG52:AK52)</f>
        <v>288</v>
      </c>
      <c r="AG52" s="30">
        <v>64</v>
      </c>
      <c r="AH52" s="30">
        <v>94</v>
      </c>
      <c r="AI52" s="30">
        <v>107</v>
      </c>
      <c r="AJ52" s="30">
        <v>1</v>
      </c>
      <c r="AK52" s="30">
        <v>22</v>
      </c>
      <c r="AL52" s="32">
        <v>80.209737827715358</v>
      </c>
      <c r="AM52" s="33">
        <v>63.970138888888869</v>
      </c>
      <c r="AN52" s="30">
        <v>138</v>
      </c>
      <c r="AO52" s="30">
        <v>29</v>
      </c>
      <c r="AP52" s="30">
        <v>28</v>
      </c>
      <c r="AQ52" s="30">
        <v>128</v>
      </c>
      <c r="AR52" s="30">
        <v>30</v>
      </c>
      <c r="AS52" s="30">
        <v>32</v>
      </c>
      <c r="AT52" s="30">
        <v>126</v>
      </c>
      <c r="AU52" s="30">
        <v>19</v>
      </c>
      <c r="AV52" s="30">
        <v>12</v>
      </c>
      <c r="AW52" s="30">
        <v>228</v>
      </c>
      <c r="AX52" s="30">
        <v>61</v>
      </c>
      <c r="AY52" s="30">
        <v>21</v>
      </c>
      <c r="AZ52" s="30">
        <v>234</v>
      </c>
      <c r="BA52" s="30">
        <v>42</v>
      </c>
      <c r="BB52" s="30">
        <v>17</v>
      </c>
      <c r="BC52" s="30">
        <v>226</v>
      </c>
      <c r="BD52" s="30">
        <v>39</v>
      </c>
      <c r="BE52" s="30">
        <v>16</v>
      </c>
      <c r="BF52" s="27">
        <v>63</v>
      </c>
      <c r="BG52" s="27">
        <v>20</v>
      </c>
      <c r="BH52" s="27">
        <v>67</v>
      </c>
      <c r="BI52" s="27">
        <v>24</v>
      </c>
      <c r="BJ52" s="27">
        <v>60</v>
      </c>
      <c r="BK52" s="27">
        <v>21</v>
      </c>
      <c r="BL52" s="27">
        <v>339</v>
      </c>
      <c r="BM52" s="34">
        <v>442</v>
      </c>
      <c r="BN52" s="34">
        <v>561</v>
      </c>
      <c r="BO52" s="34">
        <v>543</v>
      </c>
      <c r="BP52" s="38">
        <v>107</v>
      </c>
      <c r="BQ52" s="38">
        <v>479</v>
      </c>
      <c r="BR52" s="38">
        <v>2138</v>
      </c>
      <c r="BS52" s="38">
        <v>2360</v>
      </c>
      <c r="BT52" s="36">
        <f t="shared" si="45"/>
        <v>3.3278914240755313</v>
      </c>
      <c r="BU52" s="38">
        <v>367</v>
      </c>
      <c r="BV52" s="38">
        <v>744</v>
      </c>
      <c r="BW52" s="38">
        <v>2504</v>
      </c>
      <c r="BX52" s="38">
        <v>1469</v>
      </c>
      <c r="BY52" s="36">
        <f t="shared" si="46"/>
        <v>2.9982297403619196</v>
      </c>
      <c r="BZ52" s="38">
        <v>134</v>
      </c>
      <c r="CA52" s="38">
        <v>479</v>
      </c>
      <c r="CB52" s="38">
        <v>2194</v>
      </c>
      <c r="CC52" s="38">
        <v>2671</v>
      </c>
      <c r="CD52" s="36">
        <f t="shared" si="58"/>
        <v>3.3512230741146403</v>
      </c>
      <c r="CE52" s="38">
        <v>451</v>
      </c>
      <c r="CF52" s="38">
        <v>742</v>
      </c>
      <c r="CG52" s="38">
        <v>2533</v>
      </c>
      <c r="CH52" s="38">
        <v>1752</v>
      </c>
      <c r="CI52" s="36">
        <f t="shared" si="59"/>
        <v>3.0197152245345018</v>
      </c>
      <c r="CJ52" s="38">
        <v>125</v>
      </c>
      <c r="CK52" s="38">
        <v>473</v>
      </c>
      <c r="CL52" s="38">
        <v>2009</v>
      </c>
      <c r="CM52" s="38">
        <v>2555</v>
      </c>
      <c r="CN52" s="36">
        <f t="shared" si="60"/>
        <v>3.3549012010848509</v>
      </c>
      <c r="CO52" s="38">
        <v>388</v>
      </c>
      <c r="CP52" s="38">
        <v>851</v>
      </c>
      <c r="CQ52" s="38">
        <v>2334</v>
      </c>
      <c r="CR52" s="38">
        <v>1589</v>
      </c>
      <c r="CS52" s="36">
        <f t="shared" si="61"/>
        <v>2.992638512204572</v>
      </c>
      <c r="CT52" s="26">
        <v>132</v>
      </c>
      <c r="CU52" s="26">
        <v>25</v>
      </c>
      <c r="CV52" s="26">
        <v>8</v>
      </c>
      <c r="CW52" s="26">
        <v>5</v>
      </c>
      <c r="CX52" s="26">
        <v>1</v>
      </c>
      <c r="CY52" s="39">
        <f t="shared" si="49"/>
        <v>3.3294117647058825</v>
      </c>
      <c r="CZ52" s="40">
        <f t="shared" si="50"/>
        <v>171</v>
      </c>
      <c r="DA52" s="26">
        <v>29</v>
      </c>
      <c r="DB52" s="26">
        <v>80</v>
      </c>
      <c r="DC52" s="26">
        <v>56</v>
      </c>
      <c r="DD52" s="26">
        <v>6</v>
      </c>
      <c r="DE52" s="39">
        <v>97.807017543859644</v>
      </c>
      <c r="DF52" s="26">
        <v>125</v>
      </c>
      <c r="DG52" s="26">
        <v>19</v>
      </c>
      <c r="DH52" s="26">
        <v>7</v>
      </c>
      <c r="DI52" s="26">
        <v>6</v>
      </c>
      <c r="DJ52" s="26">
        <v>2</v>
      </c>
      <c r="DK52" s="39">
        <f t="shared" si="51"/>
        <v>3.3248407643312103</v>
      </c>
      <c r="DL52" s="40">
        <f t="shared" si="52"/>
        <v>159</v>
      </c>
      <c r="DM52" s="26">
        <v>21</v>
      </c>
      <c r="DN52" s="26">
        <v>67</v>
      </c>
      <c r="DO52" s="26">
        <v>66</v>
      </c>
      <c r="DP52" s="26">
        <v>5</v>
      </c>
      <c r="DQ52" s="39">
        <v>99.698113207547166</v>
      </c>
      <c r="DR52" s="26">
        <v>213</v>
      </c>
      <c r="DS52" s="26">
        <v>26</v>
      </c>
      <c r="DT52" s="26">
        <v>8</v>
      </c>
      <c r="DU52" s="26">
        <v>6</v>
      </c>
      <c r="DV52" s="26">
        <v>5</v>
      </c>
      <c r="DW52" s="39">
        <f t="shared" si="53"/>
        <v>3.2371541501976284</v>
      </c>
      <c r="DX52" s="40">
        <f t="shared" si="54"/>
        <v>258</v>
      </c>
      <c r="DY52" s="26">
        <v>22</v>
      </c>
      <c r="DZ52" s="26">
        <v>113</v>
      </c>
      <c r="EA52" s="26">
        <v>108</v>
      </c>
      <c r="EB52" s="26">
        <v>15</v>
      </c>
      <c r="EC52" s="39">
        <v>99.538759689922486</v>
      </c>
      <c r="ED52" s="44">
        <v>37</v>
      </c>
      <c r="EE52" s="42">
        <v>109</v>
      </c>
      <c r="EF52" s="42">
        <v>25</v>
      </c>
      <c r="EG52" s="42">
        <v>1</v>
      </c>
      <c r="EH52" s="43">
        <f t="shared" si="12"/>
        <v>172</v>
      </c>
      <c r="EI52" s="42">
        <v>106</v>
      </c>
      <c r="EJ52" s="42">
        <v>30</v>
      </c>
      <c r="EK52" s="42">
        <v>13</v>
      </c>
      <c r="EL52" s="42">
        <v>17</v>
      </c>
      <c r="EM52" s="52">
        <v>6</v>
      </c>
      <c r="EN52" s="48">
        <v>41</v>
      </c>
      <c r="EO52" s="49">
        <v>95</v>
      </c>
      <c r="EP52" s="48">
        <v>21</v>
      </c>
      <c r="EQ52" s="48">
        <v>3</v>
      </c>
      <c r="ER52" s="43">
        <f t="shared" si="13"/>
        <v>160</v>
      </c>
      <c r="ES52" s="49">
        <v>104</v>
      </c>
      <c r="ET52" s="48">
        <v>33</v>
      </c>
      <c r="EU52" s="48">
        <v>10</v>
      </c>
      <c r="EV52" s="48">
        <v>9</v>
      </c>
      <c r="EW52" s="48">
        <v>4</v>
      </c>
      <c r="EX52" s="48">
        <v>51</v>
      </c>
      <c r="EY52" s="49">
        <v>152</v>
      </c>
      <c r="EZ52" s="48">
        <v>45</v>
      </c>
      <c r="FA52" s="48">
        <v>8</v>
      </c>
      <c r="FB52" s="43">
        <f t="shared" si="14"/>
        <v>256</v>
      </c>
      <c r="FC52" s="49">
        <v>165</v>
      </c>
      <c r="FD52" s="48">
        <v>40</v>
      </c>
      <c r="FE52" s="48">
        <v>22</v>
      </c>
      <c r="FF52" s="48">
        <v>25</v>
      </c>
      <c r="FG52" s="48">
        <v>4</v>
      </c>
    </row>
    <row r="53" spans="1:163" s="50" customFormat="1" ht="10.5" customHeight="1" x14ac:dyDescent="0.2">
      <c r="A53" s="26">
        <v>1088</v>
      </c>
      <c r="B53" s="26"/>
      <c r="C53" s="27">
        <v>93</v>
      </c>
      <c r="D53" s="28" t="s">
        <v>211</v>
      </c>
      <c r="E53" s="27" t="s">
        <v>137</v>
      </c>
      <c r="F53" s="27" t="s">
        <v>205</v>
      </c>
      <c r="G53" s="27" t="s">
        <v>212</v>
      </c>
      <c r="H53" s="29">
        <f>SUM(I53:M53)</f>
        <v>148</v>
      </c>
      <c r="I53" s="30">
        <v>36</v>
      </c>
      <c r="J53" s="30">
        <v>51</v>
      </c>
      <c r="K53" s="30">
        <v>52</v>
      </c>
      <c r="L53" s="30"/>
      <c r="M53" s="30">
        <v>9</v>
      </c>
      <c r="N53" s="32">
        <v>82.459523809523816</v>
      </c>
      <c r="O53" s="33">
        <v>73.961081081081076</v>
      </c>
      <c r="P53" s="29">
        <f>SUM(Q53:U53)</f>
        <v>151</v>
      </c>
      <c r="Q53" s="30">
        <v>37</v>
      </c>
      <c r="R53" s="30">
        <v>59</v>
      </c>
      <c r="S53" s="30">
        <v>47</v>
      </c>
      <c r="T53" s="30">
        <v>3</v>
      </c>
      <c r="U53" s="30">
        <v>5</v>
      </c>
      <c r="V53" s="32">
        <v>81.890410958904113</v>
      </c>
      <c r="W53" s="33">
        <v>75.839183673469392</v>
      </c>
      <c r="X53" s="29">
        <f>SUM(Y53:AC53)</f>
        <v>150</v>
      </c>
      <c r="Y53" s="30">
        <v>31</v>
      </c>
      <c r="Z53" s="30">
        <v>53</v>
      </c>
      <c r="AA53" s="30">
        <v>60</v>
      </c>
      <c r="AB53" s="30">
        <v>0</v>
      </c>
      <c r="AC53" s="30">
        <v>6</v>
      </c>
      <c r="AD53" s="32">
        <v>83.448275862068968</v>
      </c>
      <c r="AE53" s="33">
        <v>69.594533333333345</v>
      </c>
      <c r="AF53" s="29">
        <f>SUM(AG53:AK53)</f>
        <v>144</v>
      </c>
      <c r="AG53" s="30">
        <v>33</v>
      </c>
      <c r="AH53" s="30">
        <v>53</v>
      </c>
      <c r="AI53" s="30">
        <v>48</v>
      </c>
      <c r="AJ53" s="30">
        <v>1</v>
      </c>
      <c r="AK53" s="30">
        <v>9</v>
      </c>
      <c r="AL53" s="32">
        <v>81.654676258992808</v>
      </c>
      <c r="AM53" s="33">
        <v>67.867013888888877</v>
      </c>
      <c r="AN53" s="30">
        <v>91</v>
      </c>
      <c r="AO53" s="30">
        <v>42</v>
      </c>
      <c r="AP53" s="30">
        <v>15</v>
      </c>
      <c r="AQ53" s="30">
        <v>113</v>
      </c>
      <c r="AR53" s="30">
        <v>22</v>
      </c>
      <c r="AS53" s="30">
        <v>12</v>
      </c>
      <c r="AT53" s="30">
        <v>87</v>
      </c>
      <c r="AU53" s="30">
        <v>29</v>
      </c>
      <c r="AV53" s="30">
        <v>11</v>
      </c>
      <c r="AW53" s="30">
        <v>102</v>
      </c>
      <c r="AX53" s="30">
        <v>38</v>
      </c>
      <c r="AY53" s="30">
        <v>8</v>
      </c>
      <c r="AZ53" s="30">
        <v>117</v>
      </c>
      <c r="BA53" s="30">
        <v>26</v>
      </c>
      <c r="BB53" s="30">
        <v>8</v>
      </c>
      <c r="BC53" s="30">
        <v>112</v>
      </c>
      <c r="BD53" s="30">
        <v>31</v>
      </c>
      <c r="BE53" s="30">
        <v>7</v>
      </c>
      <c r="BF53" s="27">
        <v>28</v>
      </c>
      <c r="BG53" s="27">
        <v>23</v>
      </c>
      <c r="BH53" s="27">
        <v>31</v>
      </c>
      <c r="BI53" s="27">
        <v>22</v>
      </c>
      <c r="BJ53" s="27">
        <v>36</v>
      </c>
      <c r="BK53" s="27">
        <v>24</v>
      </c>
      <c r="BL53" s="27">
        <v>257</v>
      </c>
      <c r="BM53" s="34">
        <v>304</v>
      </c>
      <c r="BN53" s="34">
        <v>330</v>
      </c>
      <c r="BO53" s="34">
        <v>332</v>
      </c>
      <c r="BP53" s="38">
        <v>97</v>
      </c>
      <c r="BQ53" s="38">
        <v>338</v>
      </c>
      <c r="BR53" s="38">
        <v>1234</v>
      </c>
      <c r="BS53" s="38">
        <v>1325</v>
      </c>
      <c r="BT53" s="36">
        <f t="shared" si="45"/>
        <v>3.2648630594522379</v>
      </c>
      <c r="BU53" s="38">
        <v>172</v>
      </c>
      <c r="BV53" s="38">
        <v>476</v>
      </c>
      <c r="BW53" s="38">
        <v>1468</v>
      </c>
      <c r="BX53" s="38">
        <v>878</v>
      </c>
      <c r="BY53" s="36">
        <f t="shared" si="46"/>
        <v>3.0193720774883102</v>
      </c>
      <c r="BZ53" s="38">
        <v>115</v>
      </c>
      <c r="CA53" s="38">
        <v>371</v>
      </c>
      <c r="CB53" s="38">
        <v>1315</v>
      </c>
      <c r="CC53" s="38">
        <v>1456</v>
      </c>
      <c r="CD53" s="36">
        <f t="shared" si="58"/>
        <v>3.2625115136628802</v>
      </c>
      <c r="CE53" s="38">
        <v>211</v>
      </c>
      <c r="CF53" s="38">
        <v>542</v>
      </c>
      <c r="CG53" s="38">
        <v>1574</v>
      </c>
      <c r="CH53" s="38">
        <v>930</v>
      </c>
      <c r="CI53" s="36">
        <f t="shared" si="59"/>
        <v>2.9895609456555112</v>
      </c>
      <c r="CJ53" s="38">
        <v>103</v>
      </c>
      <c r="CK53" s="38">
        <v>382</v>
      </c>
      <c r="CL53" s="38">
        <v>1196</v>
      </c>
      <c r="CM53" s="38">
        <v>1391</v>
      </c>
      <c r="CN53" s="36">
        <f t="shared" si="60"/>
        <v>3.2613932291666665</v>
      </c>
      <c r="CO53" s="38">
        <v>242</v>
      </c>
      <c r="CP53" s="38">
        <v>549</v>
      </c>
      <c r="CQ53" s="38">
        <v>1473</v>
      </c>
      <c r="CR53" s="38">
        <v>808</v>
      </c>
      <c r="CS53" s="36">
        <f t="shared" si="61"/>
        <v>2.9267578125</v>
      </c>
      <c r="CT53" s="26">
        <v>109</v>
      </c>
      <c r="CU53" s="26">
        <v>21</v>
      </c>
      <c r="CV53" s="26">
        <v>3</v>
      </c>
      <c r="CW53" s="26">
        <v>4</v>
      </c>
      <c r="CX53" s="26">
        <v>0</v>
      </c>
      <c r="CY53" s="39">
        <f t="shared" si="49"/>
        <v>3.2846715328467155</v>
      </c>
      <c r="CZ53" s="40">
        <f t="shared" si="50"/>
        <v>137</v>
      </c>
      <c r="DA53" s="26">
        <v>8</v>
      </c>
      <c r="DB53" s="26">
        <v>56</v>
      </c>
      <c r="DC53" s="26">
        <v>70</v>
      </c>
      <c r="DD53" s="26">
        <v>3</v>
      </c>
      <c r="DE53" s="39">
        <v>100.77372262773723</v>
      </c>
      <c r="DF53" s="26">
        <v>108</v>
      </c>
      <c r="DG53" s="26">
        <v>14</v>
      </c>
      <c r="DH53" s="26">
        <v>5</v>
      </c>
      <c r="DI53" s="26">
        <v>3</v>
      </c>
      <c r="DJ53" s="26">
        <v>2</v>
      </c>
      <c r="DK53" s="39">
        <f t="shared" si="51"/>
        <v>3.2538461538461538</v>
      </c>
      <c r="DL53" s="40">
        <f t="shared" si="52"/>
        <v>132</v>
      </c>
      <c r="DM53" s="26">
        <v>2</v>
      </c>
      <c r="DN53" s="26">
        <v>50</v>
      </c>
      <c r="DO53" s="26">
        <v>73</v>
      </c>
      <c r="DP53" s="26">
        <v>7</v>
      </c>
      <c r="DQ53" s="39">
        <v>102.41666666666667</v>
      </c>
      <c r="DR53" s="26">
        <v>130</v>
      </c>
      <c r="DS53" s="26">
        <v>19</v>
      </c>
      <c r="DT53" s="26">
        <v>1</v>
      </c>
      <c r="DU53" s="26">
        <v>2</v>
      </c>
      <c r="DV53" s="26">
        <v>1</v>
      </c>
      <c r="DW53" s="39">
        <f t="shared" si="53"/>
        <v>3.1776315789473686</v>
      </c>
      <c r="DX53" s="40">
        <f t="shared" si="54"/>
        <v>153</v>
      </c>
      <c r="DY53" s="26">
        <v>5</v>
      </c>
      <c r="DZ53" s="26">
        <v>46</v>
      </c>
      <c r="EA53" s="26">
        <v>93</v>
      </c>
      <c r="EB53" s="26">
        <v>9</v>
      </c>
      <c r="EC53" s="39">
        <v>102.83006535947712</v>
      </c>
      <c r="ED53" s="44">
        <v>18</v>
      </c>
      <c r="EE53" s="42">
        <v>97</v>
      </c>
      <c r="EF53" s="42">
        <v>20</v>
      </c>
      <c r="EG53" s="42">
        <v>1</v>
      </c>
      <c r="EH53" s="43">
        <f t="shared" si="12"/>
        <v>136</v>
      </c>
      <c r="EI53" s="42">
        <v>95</v>
      </c>
      <c r="EJ53" s="42">
        <v>14</v>
      </c>
      <c r="EK53" s="42">
        <v>7</v>
      </c>
      <c r="EL53" s="42">
        <v>19</v>
      </c>
      <c r="EM53" s="52">
        <v>1</v>
      </c>
      <c r="EN53" s="48">
        <v>33</v>
      </c>
      <c r="EO53" s="49">
        <v>88</v>
      </c>
      <c r="EP53" s="48">
        <v>16</v>
      </c>
      <c r="EQ53" s="48">
        <v>5</v>
      </c>
      <c r="ER53" s="43">
        <f t="shared" si="13"/>
        <v>142</v>
      </c>
      <c r="ES53" s="49">
        <v>108</v>
      </c>
      <c r="ET53" s="48">
        <v>7</v>
      </c>
      <c r="EU53" s="48">
        <v>9</v>
      </c>
      <c r="EV53" s="48">
        <v>13</v>
      </c>
      <c r="EW53" s="48">
        <v>5</v>
      </c>
      <c r="EX53" s="48">
        <v>32</v>
      </c>
      <c r="EY53" s="49">
        <v>86</v>
      </c>
      <c r="EZ53" s="48">
        <v>28</v>
      </c>
      <c r="FA53" s="48">
        <v>3</v>
      </c>
      <c r="FB53" s="43">
        <f t="shared" si="14"/>
        <v>149</v>
      </c>
      <c r="FC53" s="49">
        <v>104</v>
      </c>
      <c r="FD53" s="48">
        <v>6</v>
      </c>
      <c r="FE53" s="48">
        <v>25</v>
      </c>
      <c r="FF53" s="48">
        <v>12</v>
      </c>
      <c r="FG53" s="48">
        <v>2</v>
      </c>
    </row>
    <row r="54" spans="1:163" s="50" customFormat="1" ht="10.5" customHeight="1" x14ac:dyDescent="0.2">
      <c r="A54" s="26">
        <v>1090</v>
      </c>
      <c r="B54" s="26"/>
      <c r="C54" s="27">
        <v>94</v>
      </c>
      <c r="D54" s="28" t="s">
        <v>209</v>
      </c>
      <c r="E54" s="27" t="s">
        <v>124</v>
      </c>
      <c r="F54" s="27" t="s">
        <v>205</v>
      </c>
      <c r="G54" s="27" t="s">
        <v>213</v>
      </c>
      <c r="H54" s="29"/>
      <c r="I54" s="30"/>
      <c r="J54" s="30"/>
      <c r="K54" s="30"/>
      <c r="L54" s="30"/>
      <c r="M54" s="30"/>
      <c r="N54" s="32"/>
      <c r="O54" s="33"/>
      <c r="P54" s="45"/>
      <c r="Q54" s="45"/>
      <c r="R54" s="45"/>
      <c r="S54" s="45"/>
      <c r="T54" s="45"/>
      <c r="U54" s="30"/>
      <c r="V54" s="32"/>
      <c r="W54" s="33"/>
      <c r="X54" s="45"/>
      <c r="Y54" s="45"/>
      <c r="Z54" s="45"/>
      <c r="AA54" s="45"/>
      <c r="AB54" s="45"/>
      <c r="AC54" s="30"/>
      <c r="AD54" s="32"/>
      <c r="AE54" s="33"/>
      <c r="AF54" s="45"/>
      <c r="AG54" s="45"/>
      <c r="AH54" s="45"/>
      <c r="AI54" s="45"/>
      <c r="AJ54" s="45"/>
      <c r="AK54" s="30"/>
      <c r="AL54" s="32"/>
      <c r="AM54" s="33"/>
      <c r="AN54" s="30">
        <v>59</v>
      </c>
      <c r="AO54" s="30">
        <v>22</v>
      </c>
      <c r="AP54" s="30">
        <v>13</v>
      </c>
      <c r="AQ54" s="30">
        <v>70</v>
      </c>
      <c r="AR54" s="30">
        <v>14</v>
      </c>
      <c r="AS54" s="30">
        <v>8</v>
      </c>
      <c r="AT54" s="30">
        <v>43</v>
      </c>
      <c r="AU54" s="30">
        <v>17</v>
      </c>
      <c r="AV54" s="30">
        <v>10</v>
      </c>
      <c r="AW54" s="30"/>
      <c r="AX54" s="30"/>
      <c r="AY54" s="30"/>
      <c r="AZ54" s="30"/>
      <c r="BA54" s="30"/>
      <c r="BB54" s="30"/>
      <c r="BC54" s="30"/>
      <c r="BD54" s="30"/>
      <c r="BE54" s="30"/>
      <c r="BF54" s="27"/>
      <c r="BG54" s="27">
        <v>4</v>
      </c>
      <c r="BH54" s="27"/>
      <c r="BI54" s="27"/>
      <c r="BJ54" s="27"/>
      <c r="BK54" s="27"/>
      <c r="BL54" s="27">
        <v>92</v>
      </c>
      <c r="BM54" s="34">
        <v>36</v>
      </c>
      <c r="BN54" s="34"/>
      <c r="BO54" s="34"/>
      <c r="BP54" s="38">
        <v>5</v>
      </c>
      <c r="BQ54" s="38">
        <v>16</v>
      </c>
      <c r="BR54" s="38">
        <v>74</v>
      </c>
      <c r="BS54" s="38">
        <v>158</v>
      </c>
      <c r="BT54" s="36">
        <f t="shared" si="45"/>
        <v>3.5217391304347827</v>
      </c>
      <c r="BU54" s="38">
        <v>16</v>
      </c>
      <c r="BV54" s="38">
        <v>26</v>
      </c>
      <c r="BW54" s="38">
        <v>113</v>
      </c>
      <c r="BX54" s="38">
        <v>98</v>
      </c>
      <c r="BY54" s="36">
        <f t="shared" si="46"/>
        <v>3.1581027667984189</v>
      </c>
      <c r="BZ54" s="38">
        <v>0</v>
      </c>
      <c r="CA54" s="38">
        <v>0</v>
      </c>
      <c r="CB54" s="38">
        <v>0</v>
      </c>
      <c r="CC54" s="38">
        <v>0</v>
      </c>
      <c r="CD54" s="36" t="s">
        <v>130</v>
      </c>
      <c r="CE54" s="38">
        <v>0</v>
      </c>
      <c r="CF54" s="38">
        <v>0</v>
      </c>
      <c r="CG54" s="38">
        <v>0</v>
      </c>
      <c r="CH54" s="38">
        <v>0</v>
      </c>
      <c r="CI54" s="36" t="s">
        <v>130</v>
      </c>
      <c r="CJ54" s="38">
        <v>0</v>
      </c>
      <c r="CK54" s="38">
        <v>1</v>
      </c>
      <c r="CL54" s="38">
        <v>1</v>
      </c>
      <c r="CM54" s="38">
        <v>2</v>
      </c>
      <c r="CN54" s="36">
        <f t="shared" si="60"/>
        <v>3.25</v>
      </c>
      <c r="CO54" s="38">
        <v>0</v>
      </c>
      <c r="CP54" s="38">
        <v>0</v>
      </c>
      <c r="CQ54" s="38">
        <v>3</v>
      </c>
      <c r="CR54" s="38">
        <v>1</v>
      </c>
      <c r="CS54" s="36">
        <f t="shared" si="61"/>
        <v>3.25</v>
      </c>
      <c r="CT54" s="26">
        <v>50</v>
      </c>
      <c r="CU54" s="26">
        <v>13</v>
      </c>
      <c r="CV54" s="26">
        <v>1</v>
      </c>
      <c r="CW54" s="26">
        <v>3</v>
      </c>
      <c r="CX54" s="26">
        <v>0</v>
      </c>
      <c r="CY54" s="39">
        <f t="shared" si="49"/>
        <v>3.3582089552238807</v>
      </c>
      <c r="CZ54" s="40">
        <f t="shared" si="50"/>
        <v>67</v>
      </c>
      <c r="DA54" s="26">
        <v>3</v>
      </c>
      <c r="DB54" s="26">
        <v>35</v>
      </c>
      <c r="DC54" s="26">
        <v>27</v>
      </c>
      <c r="DD54" s="26">
        <v>2</v>
      </c>
      <c r="DE54" s="39">
        <v>99.731343283582092</v>
      </c>
      <c r="DF54" s="26">
        <v>29</v>
      </c>
      <c r="DG54" s="26">
        <v>8</v>
      </c>
      <c r="DH54" s="26">
        <v>1</v>
      </c>
      <c r="DI54" s="26">
        <v>1</v>
      </c>
      <c r="DJ54" s="26">
        <v>0</v>
      </c>
      <c r="DK54" s="39">
        <f t="shared" si="51"/>
        <v>3.3333333333333335</v>
      </c>
      <c r="DL54" s="40">
        <f t="shared" si="52"/>
        <v>39</v>
      </c>
      <c r="DM54" s="26">
        <v>2</v>
      </c>
      <c r="DN54" s="26">
        <v>9</v>
      </c>
      <c r="DO54" s="26">
        <v>24</v>
      </c>
      <c r="DP54" s="26">
        <v>4</v>
      </c>
      <c r="DQ54" s="39">
        <v>103.2051282051282</v>
      </c>
      <c r="DR54" s="26">
        <v>0</v>
      </c>
      <c r="DS54" s="26">
        <v>2</v>
      </c>
      <c r="DT54" s="26">
        <v>0</v>
      </c>
      <c r="DU54" s="26">
        <v>2</v>
      </c>
      <c r="DV54" s="26">
        <v>0</v>
      </c>
      <c r="DW54" s="39">
        <f t="shared" si="53"/>
        <v>5</v>
      </c>
      <c r="DX54" s="40">
        <f t="shared" si="54"/>
        <v>4</v>
      </c>
      <c r="DY54" s="26">
        <v>0</v>
      </c>
      <c r="DZ54" s="26">
        <v>4</v>
      </c>
      <c r="EA54" s="26">
        <v>0</v>
      </c>
      <c r="EB54" s="26">
        <v>0</v>
      </c>
      <c r="EC54" s="39">
        <v>96.25</v>
      </c>
      <c r="ED54" s="44">
        <v>19</v>
      </c>
      <c r="EE54" s="42">
        <v>42</v>
      </c>
      <c r="EF54" s="42">
        <v>8</v>
      </c>
      <c r="EG54" s="42">
        <v>0</v>
      </c>
      <c r="EH54" s="43">
        <f t="shared" si="12"/>
        <v>69</v>
      </c>
      <c r="EI54" s="42">
        <v>35</v>
      </c>
      <c r="EJ54" s="42">
        <v>24</v>
      </c>
      <c r="EK54" s="42">
        <v>4</v>
      </c>
      <c r="EL54" s="42">
        <v>4</v>
      </c>
      <c r="EM54" s="52">
        <v>2</v>
      </c>
      <c r="EN54" s="48">
        <v>14</v>
      </c>
      <c r="EO54" s="49">
        <v>24</v>
      </c>
      <c r="EP54" s="48">
        <v>4</v>
      </c>
      <c r="EQ54" s="48">
        <v>0</v>
      </c>
      <c r="ER54" s="43">
        <f t="shared" si="13"/>
        <v>42</v>
      </c>
      <c r="ES54" s="49">
        <v>29</v>
      </c>
      <c r="ET54" s="48">
        <v>11</v>
      </c>
      <c r="EU54" s="48">
        <v>1</v>
      </c>
      <c r="EV54" s="48">
        <v>1</v>
      </c>
      <c r="EW54" s="48">
        <v>0</v>
      </c>
      <c r="EX54" s="48">
        <v>2</v>
      </c>
      <c r="EY54" s="49">
        <v>4</v>
      </c>
      <c r="EZ54" s="48">
        <v>0</v>
      </c>
      <c r="FA54" s="48">
        <v>0</v>
      </c>
      <c r="FB54" s="43">
        <f t="shared" si="14"/>
        <v>6</v>
      </c>
      <c r="FC54" s="49">
        <v>3</v>
      </c>
      <c r="FD54" s="48">
        <v>3</v>
      </c>
      <c r="FE54" s="48">
        <v>0</v>
      </c>
      <c r="FF54" s="48">
        <v>0</v>
      </c>
      <c r="FG54" s="48">
        <v>0</v>
      </c>
    </row>
    <row r="55" spans="1:163" s="50" customFormat="1" ht="10.5" customHeight="1" x14ac:dyDescent="0.2">
      <c r="C55" s="71"/>
      <c r="D55" s="72"/>
      <c r="E55" s="72"/>
      <c r="F55" s="72"/>
      <c r="G55" s="72"/>
      <c r="H55" s="29">
        <f t="shared" ref="H55:M55" si="62">SUM(H5:H54)</f>
        <v>7501</v>
      </c>
      <c r="I55" s="30">
        <f t="shared" si="62"/>
        <v>1979</v>
      </c>
      <c r="J55" s="30">
        <f t="shared" si="62"/>
        <v>2807</v>
      </c>
      <c r="K55" s="30">
        <f t="shared" si="62"/>
        <v>2325</v>
      </c>
      <c r="L55" s="30">
        <f t="shared" si="62"/>
        <v>39</v>
      </c>
      <c r="M55" s="30">
        <f t="shared" si="62"/>
        <v>351</v>
      </c>
      <c r="N55" s="32">
        <f>(SUMPRODUCT(N5:N54,H5:H54))/H55</f>
        <v>82.173285193871209</v>
      </c>
      <c r="O55" s="73"/>
      <c r="P55" s="29">
        <f t="shared" ref="P55:U55" si="63">SUM(P5:P54)</f>
        <v>7691</v>
      </c>
      <c r="Q55" s="30">
        <f t="shared" si="63"/>
        <v>2129</v>
      </c>
      <c r="R55" s="30">
        <f t="shared" si="63"/>
        <v>2782</v>
      </c>
      <c r="S55" s="30">
        <f t="shared" si="63"/>
        <v>2383</v>
      </c>
      <c r="T55" s="30">
        <f t="shared" si="63"/>
        <v>61</v>
      </c>
      <c r="U55" s="30">
        <f t="shared" si="63"/>
        <v>336</v>
      </c>
      <c r="V55" s="32">
        <f>(SUMPRODUCT(V5:V54,P5:P54))/P55</f>
        <v>82.327163192577942</v>
      </c>
      <c r="W55" s="73"/>
      <c r="X55" s="29">
        <f t="shared" ref="X55:AC55" si="64">SUM(X5:X54)</f>
        <v>7723</v>
      </c>
      <c r="Y55" s="30">
        <f t="shared" si="64"/>
        <v>2200</v>
      </c>
      <c r="Z55" s="30">
        <f t="shared" si="64"/>
        <v>2961</v>
      </c>
      <c r="AA55" s="30">
        <f t="shared" si="64"/>
        <v>2205</v>
      </c>
      <c r="AB55" s="30">
        <f t="shared" si="64"/>
        <v>67</v>
      </c>
      <c r="AC55" s="30">
        <f t="shared" si="64"/>
        <v>290</v>
      </c>
      <c r="AD55" s="32">
        <f>(SUMPRODUCT(AD5:AD54,X5:X54))/X55</f>
        <v>82.838377972774552</v>
      </c>
      <c r="AE55" s="73"/>
      <c r="AF55" s="29">
        <f t="shared" ref="AF55:AK55" si="65">SUM(AF5:AF54)</f>
        <v>7674</v>
      </c>
      <c r="AG55" s="30">
        <f t="shared" si="65"/>
        <v>1993</v>
      </c>
      <c r="AH55" s="30">
        <f t="shared" si="65"/>
        <v>3004</v>
      </c>
      <c r="AI55" s="30">
        <f t="shared" si="65"/>
        <v>2288</v>
      </c>
      <c r="AJ55" s="30">
        <f t="shared" si="65"/>
        <v>64</v>
      </c>
      <c r="AK55" s="30">
        <f t="shared" si="65"/>
        <v>325</v>
      </c>
      <c r="AL55" s="32">
        <f>(SUMPRODUCT(AL5:AL54,AF5:AF54))/AF55</f>
        <v>82.840318882509649</v>
      </c>
      <c r="AM55" s="73"/>
      <c r="AN55" s="30">
        <f t="shared" ref="AN55:BO55" si="66">SUM(AN5:AN54)</f>
        <v>3283</v>
      </c>
      <c r="AO55" s="30">
        <f t="shared" si="66"/>
        <v>3123</v>
      </c>
      <c r="AP55" s="30">
        <f t="shared" si="66"/>
        <v>1237</v>
      </c>
      <c r="AQ55" s="30">
        <f t="shared" si="66"/>
        <v>3838</v>
      </c>
      <c r="AR55" s="30">
        <f t="shared" si="66"/>
        <v>3044</v>
      </c>
      <c r="AS55" s="30">
        <f t="shared" si="66"/>
        <v>1368</v>
      </c>
      <c r="AT55" s="30">
        <f t="shared" si="66"/>
        <v>3463</v>
      </c>
      <c r="AU55" s="30">
        <f t="shared" si="66"/>
        <v>3293</v>
      </c>
      <c r="AV55" s="30">
        <f t="shared" si="66"/>
        <v>950</v>
      </c>
      <c r="AW55" s="30">
        <f t="shared" si="66"/>
        <v>3713</v>
      </c>
      <c r="AX55" s="30">
        <f t="shared" si="66"/>
        <v>2914</v>
      </c>
      <c r="AY55" s="30">
        <f t="shared" si="66"/>
        <v>874</v>
      </c>
      <c r="AZ55" s="30">
        <f t="shared" si="66"/>
        <v>4013</v>
      </c>
      <c r="BA55" s="30">
        <f t="shared" si="66"/>
        <v>2836</v>
      </c>
      <c r="BB55" s="30">
        <f t="shared" si="66"/>
        <v>843</v>
      </c>
      <c r="BC55" s="30">
        <f t="shared" si="66"/>
        <v>4062</v>
      </c>
      <c r="BD55" s="30">
        <f t="shared" si="66"/>
        <v>2882</v>
      </c>
      <c r="BE55" s="30">
        <f t="shared" si="66"/>
        <v>779</v>
      </c>
      <c r="BF55" s="27">
        <f t="shared" si="66"/>
        <v>527</v>
      </c>
      <c r="BG55" s="27">
        <f t="shared" si="66"/>
        <v>276</v>
      </c>
      <c r="BH55" s="27">
        <f t="shared" si="66"/>
        <v>517</v>
      </c>
      <c r="BI55" s="27">
        <f t="shared" si="66"/>
        <v>279</v>
      </c>
      <c r="BJ55" s="27">
        <f t="shared" si="66"/>
        <v>515</v>
      </c>
      <c r="BK55" s="27">
        <f t="shared" si="66"/>
        <v>243</v>
      </c>
      <c r="BL55" s="30">
        <f t="shared" si="66"/>
        <v>13249</v>
      </c>
      <c r="BM55" s="30">
        <f t="shared" si="66"/>
        <v>13095</v>
      </c>
      <c r="BN55" s="30">
        <f t="shared" si="66"/>
        <v>12770</v>
      </c>
      <c r="BO55" s="30">
        <f t="shared" si="66"/>
        <v>13434</v>
      </c>
      <c r="BP55" s="74">
        <f>SUM(BP5:BP54)</f>
        <v>3133</v>
      </c>
      <c r="BQ55" s="74">
        <f>SUM(BQ5:BQ54)</f>
        <v>14720</v>
      </c>
      <c r="BR55" s="74">
        <f>SUM(BR5:BR54)</f>
        <v>51155</v>
      </c>
      <c r="BS55" s="74">
        <f>SUM(BS5:BS54)</f>
        <v>51007</v>
      </c>
      <c r="BT55" s="53">
        <f t="shared" si="45"/>
        <v>3.2501437320334956</v>
      </c>
      <c r="BU55" s="74">
        <f>SUM(BU5:BU54)</f>
        <v>6395</v>
      </c>
      <c r="BV55" s="74">
        <f>SUM(BV5:BV54)</f>
        <v>16185</v>
      </c>
      <c r="BW55" s="74">
        <f>SUM(BW5:BW54)</f>
        <v>60123</v>
      </c>
      <c r="BX55" s="74">
        <f>SUM(BX5:BX54)</f>
        <v>37312</v>
      </c>
      <c r="BY55" s="53">
        <f t="shared" si="46"/>
        <v>3.069466316710411</v>
      </c>
      <c r="BZ55" s="74">
        <f>SUM(BZ5:BZ54)</f>
        <v>3323</v>
      </c>
      <c r="CA55" s="74">
        <f>SUM(CA5:CA54)</f>
        <v>15198</v>
      </c>
      <c r="CB55" s="74">
        <f>SUM(CB5:CB54)</f>
        <v>51805</v>
      </c>
      <c r="CC55" s="74">
        <f>SUM(CC5:CC54)</f>
        <v>51200</v>
      </c>
      <c r="CD55" s="53">
        <f>(BZ55*1+CA55*2+CB55*3+CC55*4)/SUM(BZ55:CC55)</f>
        <v>3.2415614765564569</v>
      </c>
      <c r="CE55" s="74">
        <f>SUM(CE5:CE54)</f>
        <v>6850</v>
      </c>
      <c r="CF55" s="74">
        <f>SUM(CF5:CF54)</f>
        <v>16999</v>
      </c>
      <c r="CG55" s="74">
        <f>SUM(CG5:CG54)</f>
        <v>60626</v>
      </c>
      <c r="CH55" s="74">
        <f>SUM(CH5:CH54)</f>
        <v>37051</v>
      </c>
      <c r="CI55" s="53">
        <f>(CE55*1+CF55*2+CG55*3+CH55*4)/SUM(CE55:CH55)</f>
        <v>3.0522686503299705</v>
      </c>
      <c r="CJ55" s="74">
        <f>SUM(CJ5:CJ54)</f>
        <v>3240</v>
      </c>
      <c r="CK55" s="74">
        <f>SUM(CK5:CK54)</f>
        <v>15149</v>
      </c>
      <c r="CL55" s="74">
        <f>SUM(CL5:CL54)</f>
        <v>50227</v>
      </c>
      <c r="CM55" s="74">
        <f>SUM(CM5:CM54)</f>
        <v>50672</v>
      </c>
      <c r="CN55" s="53">
        <f>(CJ55*1+CK55*2+CL55*3+CM55*4)/SUM(CJ55:CM55)</f>
        <v>3.2434695862115217</v>
      </c>
      <c r="CO55" s="74">
        <f>SUM(CO5:CO54)</f>
        <v>6460</v>
      </c>
      <c r="CP55" s="74">
        <f>SUM(CP5:CP54)</f>
        <v>17216</v>
      </c>
      <c r="CQ55" s="74">
        <f>SUM(CQ5:CQ54)</f>
        <v>58732</v>
      </c>
      <c r="CR55" s="74">
        <f>SUM(CR5:CR54)</f>
        <v>36880</v>
      </c>
      <c r="CS55" s="53">
        <f>(CO55*1+CP55*2+CQ55*3+CR55*4)/SUM(CO55:CR55)</f>
        <v>3.0565354436322179</v>
      </c>
      <c r="CT55" s="30">
        <f>SUM(CT5:CT54)</f>
        <v>3575</v>
      </c>
      <c r="CU55" s="30">
        <f>SUM(CU5:CU54)</f>
        <v>1195</v>
      </c>
      <c r="CV55" s="30">
        <f>SUM(CV5:CV54)</f>
        <v>438</v>
      </c>
      <c r="CW55" s="30">
        <f>SUM(CW5:CW54)</f>
        <v>376</v>
      </c>
      <c r="CX55" s="30">
        <f>SUM(CX5:CX54)</f>
        <v>139</v>
      </c>
      <c r="CY55" s="39">
        <f t="shared" si="49"/>
        <v>3.5728868194842405</v>
      </c>
      <c r="CZ55" s="30">
        <f>SUM(CZ5:CZ54)</f>
        <v>5723</v>
      </c>
      <c r="DA55" s="30">
        <f>SUM(DA5:DA54)</f>
        <v>1588</v>
      </c>
      <c r="DB55" s="30">
        <f>SUM(DB5:DB54)</f>
        <v>2181</v>
      </c>
      <c r="DC55" s="30">
        <f>SUM(DC5:DC54)</f>
        <v>1691</v>
      </c>
      <c r="DD55" s="30">
        <f>SUM(DD5:DD54)</f>
        <v>263</v>
      </c>
      <c r="DE55" s="75">
        <f>(SUMPRODUCT(DE5:DE54,CZ5:CZ54))/CZ55</f>
        <v>96.267517036519308</v>
      </c>
      <c r="DF55" s="30">
        <f>SUM(DF5:DF54)</f>
        <v>3550</v>
      </c>
      <c r="DG55" s="30">
        <f>SUM(DG5:DG54)</f>
        <v>1307</v>
      </c>
      <c r="DH55" s="30">
        <f>SUM(DH5:DH54)</f>
        <v>425</v>
      </c>
      <c r="DI55" s="30">
        <f>SUM(DI5:DI54)</f>
        <v>369</v>
      </c>
      <c r="DJ55" s="30">
        <f>SUM(DJ5:DJ54)</f>
        <v>155</v>
      </c>
      <c r="DK55" s="39">
        <f t="shared" si="51"/>
        <v>3.5775968855069897</v>
      </c>
      <c r="DL55" s="30">
        <f>SUM(DL5:DL54)</f>
        <v>5806</v>
      </c>
      <c r="DM55" s="30">
        <f>SUM(DM5:DM54)</f>
        <v>1700</v>
      </c>
      <c r="DN55" s="30">
        <f>SUM(DN5:DN54)</f>
        <v>2181</v>
      </c>
      <c r="DO55" s="30">
        <f>SUM(DO5:DO54)</f>
        <v>1659</v>
      </c>
      <c r="DP55" s="30">
        <f>SUM(DP5:DP54)</f>
        <v>266</v>
      </c>
      <c r="DQ55" s="75">
        <f>(SUMPRODUCT(DQ5:DQ54,DL5:DL54))/DL55</f>
        <v>96.019462624870826</v>
      </c>
      <c r="DR55" s="30">
        <f>SUM(DR5:DR54)</f>
        <v>3710</v>
      </c>
      <c r="DS55" s="30">
        <f>SUM(DS5:DS54)</f>
        <v>1295</v>
      </c>
      <c r="DT55" s="30">
        <f>SUM(DT5:DT54)</f>
        <v>460</v>
      </c>
      <c r="DU55" s="30">
        <f>SUM(DU5:DU54)</f>
        <v>368</v>
      </c>
      <c r="DV55" s="30">
        <f>SUM(DV5:DV54)</f>
        <v>146</v>
      </c>
      <c r="DW55" s="39">
        <f t="shared" si="53"/>
        <v>3.5690039430824618</v>
      </c>
      <c r="DX55" s="30">
        <f>SUM(DX5:DX54)</f>
        <v>5979</v>
      </c>
      <c r="DY55" s="30">
        <f>SUM(DY5:DY54)</f>
        <v>1716</v>
      </c>
      <c r="DZ55" s="30">
        <f>SUM(DZ5:DZ54)</f>
        <v>2284</v>
      </c>
      <c r="EA55" s="30">
        <f>SUM(EA5:EA54)</f>
        <v>1675</v>
      </c>
      <c r="EB55" s="30">
        <f>SUM(EB5:EB54)</f>
        <v>304</v>
      </c>
      <c r="EC55" s="75">
        <f>(SUMPRODUCT(EC5:EC54,DX5:DX54))/DX55</f>
        <v>96.168088309081782</v>
      </c>
      <c r="ED55" s="38">
        <f t="shared" ref="ED55:FG55" si="67">SUM(ED5:ED54)</f>
        <v>1427</v>
      </c>
      <c r="EE55" s="30">
        <f t="shared" si="67"/>
        <v>3444</v>
      </c>
      <c r="EF55" s="30">
        <f t="shared" si="67"/>
        <v>680</v>
      </c>
      <c r="EG55" s="30">
        <f t="shared" si="67"/>
        <v>94</v>
      </c>
      <c r="EH55" s="77">
        <f t="shared" si="67"/>
        <v>5645</v>
      </c>
      <c r="EI55" s="30">
        <f t="shared" si="67"/>
        <v>3780</v>
      </c>
      <c r="EJ55" s="30">
        <f t="shared" si="67"/>
        <v>998</v>
      </c>
      <c r="EK55" s="30">
        <f t="shared" si="67"/>
        <v>368</v>
      </c>
      <c r="EL55" s="30">
        <f t="shared" si="67"/>
        <v>392</v>
      </c>
      <c r="EM55" s="78">
        <f t="shared" si="67"/>
        <v>107</v>
      </c>
      <c r="EN55" s="38">
        <f t="shared" si="67"/>
        <v>1523</v>
      </c>
      <c r="EO55" s="30">
        <f t="shared" si="67"/>
        <v>3486</v>
      </c>
      <c r="EP55" s="30">
        <f t="shared" si="67"/>
        <v>651</v>
      </c>
      <c r="EQ55" s="30">
        <f t="shared" si="67"/>
        <v>109</v>
      </c>
      <c r="ER55" s="77">
        <f t="shared" si="67"/>
        <v>5769</v>
      </c>
      <c r="ES55" s="30">
        <f t="shared" si="67"/>
        <v>3935</v>
      </c>
      <c r="ET55" s="30">
        <f t="shared" si="67"/>
        <v>949</v>
      </c>
      <c r="EU55" s="30">
        <f t="shared" si="67"/>
        <v>359</v>
      </c>
      <c r="EV55" s="30">
        <f t="shared" si="67"/>
        <v>427</v>
      </c>
      <c r="EW55" s="78">
        <f t="shared" si="67"/>
        <v>99</v>
      </c>
      <c r="EX55" s="38">
        <f t="shared" si="67"/>
        <v>1492</v>
      </c>
      <c r="EY55" s="30">
        <f t="shared" si="67"/>
        <v>3638</v>
      </c>
      <c r="EZ55" s="30">
        <f t="shared" si="67"/>
        <v>835</v>
      </c>
      <c r="FA55" s="30">
        <f t="shared" si="67"/>
        <v>124</v>
      </c>
      <c r="FB55" s="77">
        <f t="shared" si="67"/>
        <v>6089</v>
      </c>
      <c r="FC55" s="30">
        <f t="shared" si="67"/>
        <v>4049</v>
      </c>
      <c r="FD55" s="30">
        <f t="shared" si="67"/>
        <v>960</v>
      </c>
      <c r="FE55" s="30">
        <f t="shared" si="67"/>
        <v>427</v>
      </c>
      <c r="FF55" s="30">
        <f t="shared" si="67"/>
        <v>515</v>
      </c>
      <c r="FG55" s="78">
        <f t="shared" si="67"/>
        <v>138</v>
      </c>
    </row>
    <row r="56" spans="1:163" s="79" customFormat="1" ht="10.5" customHeight="1" x14ac:dyDescent="0.2">
      <c r="C56" s="54"/>
      <c r="D56" s="72"/>
      <c r="E56" s="72"/>
      <c r="F56" s="72"/>
      <c r="G56" s="72"/>
      <c r="H56" s="81"/>
      <c r="I56" s="81"/>
      <c r="J56" s="81"/>
      <c r="K56" s="80"/>
      <c r="L56" s="80"/>
      <c r="M56" s="80"/>
      <c r="N56" s="32"/>
      <c r="O56" s="80"/>
      <c r="P56" s="84"/>
      <c r="Q56" s="84"/>
      <c r="R56" s="84"/>
      <c r="S56" s="84"/>
      <c r="T56" s="84"/>
      <c r="U56" s="80"/>
      <c r="V56" s="32"/>
      <c r="W56" s="80"/>
      <c r="X56" s="84"/>
      <c r="Y56" s="84"/>
      <c r="Z56" s="84"/>
      <c r="AA56" s="84"/>
      <c r="AB56" s="84"/>
      <c r="AC56" s="80"/>
      <c r="AD56" s="32"/>
      <c r="AE56" s="80"/>
      <c r="AF56" s="84"/>
      <c r="AG56" s="84"/>
      <c r="AH56" s="84"/>
      <c r="AI56" s="84"/>
      <c r="AJ56" s="84"/>
      <c r="AK56" s="80"/>
      <c r="AL56" s="32"/>
      <c r="AM56" s="80"/>
      <c r="AN56" s="81"/>
      <c r="AO56" s="81"/>
      <c r="AP56" s="81"/>
      <c r="AQ56" s="81"/>
      <c r="AR56" s="81"/>
      <c r="AS56" s="81"/>
      <c r="AT56" s="81"/>
      <c r="AU56" s="81"/>
      <c r="AV56" s="81"/>
      <c r="AW56" s="81"/>
      <c r="AX56" s="81"/>
      <c r="AY56" s="81"/>
      <c r="AZ56" s="81"/>
      <c r="BA56" s="81"/>
      <c r="BB56" s="81"/>
      <c r="BC56" s="81"/>
      <c r="BD56" s="81"/>
      <c r="BE56" s="81"/>
      <c r="BF56" s="54"/>
      <c r="BG56" s="72"/>
      <c r="BH56" s="54"/>
      <c r="BI56" s="72"/>
      <c r="BJ56" s="54"/>
      <c r="BK56" s="72"/>
      <c r="BL56" s="80"/>
      <c r="BM56" s="80"/>
      <c r="BN56" s="80"/>
      <c r="BO56" s="80"/>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0"/>
      <c r="CU56" s="80"/>
      <c r="CV56" s="80"/>
      <c r="CW56" s="80"/>
      <c r="CX56" s="80"/>
      <c r="CY56" s="87"/>
      <c r="CZ56" s="80"/>
      <c r="DA56" s="80"/>
      <c r="DB56" s="80"/>
      <c r="DC56" s="80"/>
      <c r="DD56" s="80"/>
      <c r="DE56" s="87"/>
      <c r="DF56" s="80"/>
      <c r="DG56" s="80"/>
      <c r="DH56" s="80"/>
      <c r="DI56" s="80"/>
      <c r="DJ56" s="80"/>
      <c r="DK56" s="87"/>
      <c r="DL56" s="80"/>
      <c r="DM56" s="80"/>
      <c r="DN56" s="80"/>
      <c r="DO56" s="80"/>
      <c r="DP56" s="80"/>
      <c r="DQ56" s="87"/>
      <c r="DR56" s="80"/>
      <c r="DS56" s="80"/>
      <c r="DT56" s="80"/>
      <c r="DU56" s="80"/>
      <c r="DV56" s="80"/>
      <c r="DW56" s="87"/>
      <c r="DX56" s="80"/>
      <c r="DY56" s="80"/>
      <c r="DZ56" s="80"/>
      <c r="EA56" s="80"/>
      <c r="EB56" s="80"/>
      <c r="EC56" s="87"/>
      <c r="ED56" s="80"/>
      <c r="EE56" s="80"/>
      <c r="EF56" s="80"/>
      <c r="EG56" s="80"/>
      <c r="EH56" s="80"/>
      <c r="EI56" s="80"/>
      <c r="EJ56" s="80"/>
      <c r="EK56" s="80"/>
      <c r="EL56" s="80"/>
      <c r="EM56" s="80"/>
    </row>
    <row r="57" spans="1:163" s="50" customFormat="1" ht="10.5" customHeight="1" x14ac:dyDescent="0.2">
      <c r="C57" s="71"/>
      <c r="D57" s="72"/>
      <c r="E57" s="72"/>
      <c r="F57" s="80"/>
      <c r="G57" s="88"/>
      <c r="H57" s="89"/>
      <c r="I57" s="89"/>
      <c r="J57" s="89"/>
      <c r="K57" s="89"/>
      <c r="L57" s="89"/>
      <c r="M57" s="89"/>
      <c r="N57" s="32"/>
      <c r="O57" s="54"/>
      <c r="P57" s="91"/>
      <c r="Q57" s="91"/>
      <c r="R57" s="91"/>
      <c r="S57" s="91"/>
      <c r="T57" s="91"/>
      <c r="U57" s="89"/>
      <c r="V57" s="32"/>
      <c r="W57" s="54"/>
      <c r="X57" s="91"/>
      <c r="Y57" s="91"/>
      <c r="Z57" s="91"/>
      <c r="AA57" s="91"/>
      <c r="AB57" s="91"/>
      <c r="AC57" s="89"/>
      <c r="AD57" s="32"/>
      <c r="AE57" s="54"/>
      <c r="AF57" s="91"/>
      <c r="AG57" s="91"/>
      <c r="AH57" s="91"/>
      <c r="AI57" s="91"/>
      <c r="AJ57" s="91"/>
      <c r="AK57" s="89"/>
      <c r="AL57" s="32"/>
      <c r="AM57" s="54"/>
      <c r="AN57" s="88"/>
      <c r="AO57" s="88"/>
      <c r="AP57" s="88"/>
      <c r="AQ57" s="88"/>
      <c r="AR57" s="88"/>
      <c r="AS57" s="88"/>
      <c r="AT57" s="88"/>
      <c r="AU57" s="88"/>
      <c r="AV57" s="88"/>
      <c r="AW57" s="88"/>
      <c r="AX57" s="88"/>
      <c r="AY57" s="88"/>
      <c r="AZ57" s="88"/>
      <c r="BA57" s="88"/>
      <c r="BB57" s="88"/>
      <c r="BC57" s="88"/>
      <c r="BD57" s="88"/>
      <c r="BE57" s="88"/>
      <c r="BF57" s="92"/>
      <c r="BG57" s="93"/>
      <c r="BH57" s="92"/>
      <c r="BI57" s="93"/>
      <c r="BJ57" s="92"/>
      <c r="BK57" s="93"/>
      <c r="BL57" s="88"/>
      <c r="BM57" s="88"/>
      <c r="BN57" s="88"/>
      <c r="BO57" s="88"/>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95"/>
      <c r="EI57" s="88"/>
      <c r="EJ57" s="88"/>
      <c r="EK57" s="88"/>
      <c r="EL57" s="88"/>
      <c r="EM57" s="88"/>
    </row>
    <row r="58" spans="1:163" s="50" customFormat="1" ht="10.5" customHeight="1" x14ac:dyDescent="0.2">
      <c r="C58" s="71"/>
      <c r="D58" s="72"/>
      <c r="E58" s="72"/>
      <c r="F58" s="96"/>
      <c r="G58" s="97" t="s">
        <v>214</v>
      </c>
      <c r="H58" s="98">
        <f t="shared" ref="H58:M58" si="68">SUM(H8:H40)</f>
        <v>5538</v>
      </c>
      <c r="I58" s="99">
        <f t="shared" si="68"/>
        <v>1564</v>
      </c>
      <c r="J58" s="99">
        <f t="shared" si="68"/>
        <v>2114</v>
      </c>
      <c r="K58" s="99">
        <f t="shared" si="68"/>
        <v>1644</v>
      </c>
      <c r="L58" s="99">
        <f t="shared" si="68"/>
        <v>29</v>
      </c>
      <c r="M58" s="99">
        <f t="shared" si="68"/>
        <v>187</v>
      </c>
      <c r="N58" s="32">
        <f>(SUMPRODUCT(N8:N40,H8:H40))/H58</f>
        <v>83.159478103149794</v>
      </c>
      <c r="O58" s="33">
        <f>(SUMPRODUCT(O8:O38,H8:H38))/SUM(H8:H38)</f>
        <v>70.572306264097364</v>
      </c>
      <c r="P58" s="98">
        <f t="shared" ref="P58:U58" si="69">SUM(P8:P40)</f>
        <v>5723</v>
      </c>
      <c r="Q58" s="99">
        <f t="shared" si="69"/>
        <v>1653</v>
      </c>
      <c r="R58" s="99">
        <f t="shared" si="69"/>
        <v>2144</v>
      </c>
      <c r="S58" s="99">
        <f t="shared" si="69"/>
        <v>1706</v>
      </c>
      <c r="T58" s="99">
        <f t="shared" si="69"/>
        <v>31</v>
      </c>
      <c r="U58" s="99">
        <f t="shared" si="69"/>
        <v>189</v>
      </c>
      <c r="V58" s="32">
        <f>(SUMPRODUCT(V8:V40,P8:P40))/P58</f>
        <v>83.505485529927526</v>
      </c>
      <c r="W58" s="33">
        <f>(SUMPRODUCT(W8:W38,P8:P38))/SUM(P8:P38)</f>
        <v>71.250883307872897</v>
      </c>
      <c r="X58" s="98">
        <f t="shared" ref="X58:AC58" si="70">SUM(X8:X40)</f>
        <v>5777</v>
      </c>
      <c r="Y58" s="99">
        <f t="shared" si="70"/>
        <v>1722</v>
      </c>
      <c r="Z58" s="99">
        <f t="shared" si="70"/>
        <v>2335</v>
      </c>
      <c r="AA58" s="99">
        <f t="shared" si="70"/>
        <v>1538</v>
      </c>
      <c r="AB58" s="99">
        <f t="shared" si="70"/>
        <v>39</v>
      </c>
      <c r="AC58" s="99">
        <f t="shared" si="70"/>
        <v>143</v>
      </c>
      <c r="AD58" s="32">
        <f>(SUMPRODUCT(AD8:AD40,X8:X40))/X58</f>
        <v>83.955726845895313</v>
      </c>
      <c r="AE58" s="33">
        <f>(SUMPRODUCT(AE8:AE38,X8:X38))/SUM(X8:X38)</f>
        <v>70.418388777994679</v>
      </c>
      <c r="AF58" s="98">
        <f t="shared" ref="AF58:AK58" si="71">SUM(AF8:AF40)</f>
        <v>5705</v>
      </c>
      <c r="AG58" s="99">
        <f t="shared" si="71"/>
        <v>1541</v>
      </c>
      <c r="AH58" s="99">
        <f t="shared" si="71"/>
        <v>2350</v>
      </c>
      <c r="AI58" s="99">
        <f t="shared" si="71"/>
        <v>1626</v>
      </c>
      <c r="AJ58" s="99">
        <f t="shared" si="71"/>
        <v>30</v>
      </c>
      <c r="AK58" s="99">
        <f t="shared" si="71"/>
        <v>158</v>
      </c>
      <c r="AL58" s="32">
        <f>(SUMPRODUCT(AL8:AL40,AF8:AF40))/AF58</f>
        <v>84.019443841505733</v>
      </c>
      <c r="AM58" s="33">
        <f>(SUMPRODUCT(AM8:AM38,AF8:AF38))/SUM(AF8:AF38)</f>
        <v>69.125447287177934</v>
      </c>
      <c r="AN58" s="99">
        <f t="shared" ref="AN58:BO58" si="72">SUM(AN8:AN40)</f>
        <v>1892</v>
      </c>
      <c r="AO58" s="99">
        <f t="shared" si="72"/>
        <v>2244</v>
      </c>
      <c r="AP58" s="99">
        <f t="shared" si="72"/>
        <v>872</v>
      </c>
      <c r="AQ58" s="99">
        <f t="shared" si="72"/>
        <v>2389</v>
      </c>
      <c r="AR58" s="99">
        <f t="shared" si="72"/>
        <v>2298</v>
      </c>
      <c r="AS58" s="99">
        <f t="shared" si="72"/>
        <v>983</v>
      </c>
      <c r="AT58" s="99">
        <f t="shared" si="72"/>
        <v>2305</v>
      </c>
      <c r="AU58" s="99">
        <f t="shared" si="72"/>
        <v>2533</v>
      </c>
      <c r="AV58" s="99">
        <f t="shared" si="72"/>
        <v>706</v>
      </c>
      <c r="AW58" s="99">
        <f t="shared" si="72"/>
        <v>2426</v>
      </c>
      <c r="AX58" s="99">
        <f t="shared" si="72"/>
        <v>2401</v>
      </c>
      <c r="AY58" s="99">
        <f t="shared" si="72"/>
        <v>711</v>
      </c>
      <c r="AZ58" s="99">
        <f t="shared" si="72"/>
        <v>2679</v>
      </c>
      <c r="BA58" s="99">
        <f t="shared" si="72"/>
        <v>2386</v>
      </c>
      <c r="BB58" s="99">
        <f t="shared" si="72"/>
        <v>658</v>
      </c>
      <c r="BC58" s="99">
        <f t="shared" si="72"/>
        <v>2763</v>
      </c>
      <c r="BD58" s="99">
        <f t="shared" si="72"/>
        <v>2413</v>
      </c>
      <c r="BE58" s="99">
        <f t="shared" si="72"/>
        <v>601</v>
      </c>
      <c r="BF58" s="99">
        <f t="shared" si="72"/>
        <v>136</v>
      </c>
      <c r="BG58" s="99">
        <f t="shared" si="72"/>
        <v>140</v>
      </c>
      <c r="BH58" s="99">
        <f t="shared" si="72"/>
        <v>131</v>
      </c>
      <c r="BI58" s="99">
        <f t="shared" si="72"/>
        <v>123</v>
      </c>
      <c r="BJ58" s="99">
        <f t="shared" si="72"/>
        <v>123</v>
      </c>
      <c r="BK58" s="99">
        <f t="shared" si="72"/>
        <v>131</v>
      </c>
      <c r="BL58" s="99">
        <f t="shared" si="72"/>
        <v>9200</v>
      </c>
      <c r="BM58" s="99">
        <f t="shared" si="72"/>
        <v>9405</v>
      </c>
      <c r="BN58" s="99">
        <f t="shared" si="72"/>
        <v>9277</v>
      </c>
      <c r="BO58" s="99">
        <f t="shared" si="72"/>
        <v>9868</v>
      </c>
      <c r="BP58" s="99">
        <f>SUM(BP8:BP40)</f>
        <v>2316</v>
      </c>
      <c r="BQ58" s="99">
        <f>SUM(BQ8:BQ40)</f>
        <v>11030</v>
      </c>
      <c r="BR58" s="99">
        <f>SUM(BR8:BR40)</f>
        <v>37035</v>
      </c>
      <c r="BS58" s="99">
        <f>SUM(BS8:BS40)</f>
        <v>34671</v>
      </c>
      <c r="BT58" s="36">
        <f>(BP58*1+BQ58*2+BR58*3+BS58*4)/SUM(BP58:BS58)</f>
        <v>3.2234985655834079</v>
      </c>
      <c r="BU58" s="99">
        <f>SUM(BU8:BU40)</f>
        <v>3988</v>
      </c>
      <c r="BV58" s="99">
        <f>SUM(BV8:BV40)</f>
        <v>10869</v>
      </c>
      <c r="BW58" s="99">
        <f>SUM(BW8:BW40)</f>
        <v>43290</v>
      </c>
      <c r="BX58" s="99">
        <f>SUM(BX8:BX40)</f>
        <v>26905</v>
      </c>
      <c r="BY58" s="36">
        <f>(BU58*1+BV58*2+BW58*3+BX58*4)/SUM(BU58:BX58)</f>
        <v>3.0947655551897664</v>
      </c>
      <c r="BZ58" s="99">
        <f>SUM(BZ8:BZ40)</f>
        <v>2393</v>
      </c>
      <c r="CA58" s="99">
        <f>SUM(CA8:CA40)</f>
        <v>11541</v>
      </c>
      <c r="CB58" s="99">
        <f>SUM(CB8:CB40)</f>
        <v>37900</v>
      </c>
      <c r="CC58" s="99">
        <f>SUM(CC8:CC40)</f>
        <v>35624</v>
      </c>
      <c r="CD58" s="36">
        <f>(BZ58*1+CA58*2+CB58*3+CC58*4)/SUM(BZ58:CC58)</f>
        <v>3.2206430515218734</v>
      </c>
      <c r="CE58" s="99">
        <f>SUM(CE8:CE40)</f>
        <v>4396</v>
      </c>
      <c r="CF58" s="99">
        <f>SUM(CF8:CF40)</f>
        <v>11623</v>
      </c>
      <c r="CG58" s="99">
        <f>SUM(CG8:CG40)</f>
        <v>44562</v>
      </c>
      <c r="CH58" s="99">
        <f>SUM(CH8:CH40)</f>
        <v>26877</v>
      </c>
      <c r="CI58" s="36">
        <f>(CE58*1+CF58*2+CG58*3+CH58*4)/SUM(CE58:CH58)</f>
        <v>3.0738868942806832</v>
      </c>
      <c r="CJ58" s="99">
        <f>SUM(CJ8:CJ40)</f>
        <v>2378</v>
      </c>
      <c r="CK58" s="99">
        <f>SUM(CK8:CK40)</f>
        <v>11503</v>
      </c>
      <c r="CL58" s="99">
        <f>SUM(CL8:CL40)</f>
        <v>36861</v>
      </c>
      <c r="CM58" s="99">
        <f>SUM(CM8:CM40)</f>
        <v>34508</v>
      </c>
      <c r="CN58" s="36">
        <f>(CJ58*1+CK58*2+CL58*3+CM58*4)/SUM(CJ58:CM58)</f>
        <v>3.2140645161290324</v>
      </c>
      <c r="CO58" s="99">
        <f>SUM(CO8:CO40)</f>
        <v>4132</v>
      </c>
      <c r="CP58" s="99">
        <f>SUM(CP8:CP40)</f>
        <v>11839</v>
      </c>
      <c r="CQ58" s="99">
        <f>SUM(CQ8:CQ40)</f>
        <v>42732</v>
      </c>
      <c r="CR58" s="99">
        <f>SUM(CR8:CR40)</f>
        <v>26547</v>
      </c>
      <c r="CS58" s="36">
        <f>(CO58*1+CP58*2+CQ58*3+CR58*4)/SUM(CO58:CR58)</f>
        <v>3.0755894428152493</v>
      </c>
      <c r="CT58" s="99">
        <f>SUM(CT8:CT40)</f>
        <v>2177</v>
      </c>
      <c r="CU58" s="99">
        <f>SUM(CU8:CU40)</f>
        <v>743</v>
      </c>
      <c r="CV58" s="99">
        <f>SUM(CV8:CV40)</f>
        <v>275</v>
      </c>
      <c r="CW58" s="99">
        <f>SUM(CW8:CW40)</f>
        <v>262</v>
      </c>
      <c r="CX58" s="99">
        <f>SUM(CX8:CX40)</f>
        <v>104</v>
      </c>
      <c r="CY58" s="39">
        <f>(CT58*3+CU58*4+CV58*5+CW58*6)/SUM(CT58:CW58)</f>
        <v>3.6013884871275672</v>
      </c>
      <c r="CZ58" s="98">
        <f>SUM(CZ5:CZ40)</f>
        <v>3561</v>
      </c>
      <c r="DA58" s="99">
        <f>SUM(DA5:DA40)</f>
        <v>1449</v>
      </c>
      <c r="DB58" s="99">
        <f>SUM(DB5:DB40)</f>
        <v>1296</v>
      </c>
      <c r="DC58" s="99">
        <f>SUM(DC5:DC40)</f>
        <v>664</v>
      </c>
      <c r="DD58" s="99">
        <f>SUM(DD5:DD40)</f>
        <v>152</v>
      </c>
      <c r="DE58" s="100">
        <f>(SUMPRODUCT(DE8:DE40,CZ8:CZ40))/SUM(CZ8:CZ40)</f>
        <v>93.607413647851729</v>
      </c>
      <c r="DF58" s="99">
        <f>SUM(DF8:DF40)</f>
        <v>2300</v>
      </c>
      <c r="DG58" s="99">
        <f>SUM(DG8:DG40)</f>
        <v>890</v>
      </c>
      <c r="DH58" s="99">
        <f>SUM(DH8:DH40)</f>
        <v>318</v>
      </c>
      <c r="DI58" s="99">
        <f>SUM(DI8:DI40)</f>
        <v>255</v>
      </c>
      <c r="DJ58" s="99">
        <f>SUM(DJ8:DJ40)</f>
        <v>109</v>
      </c>
      <c r="DK58" s="39">
        <f>(DF58*3+DG58*4+DH58*5+DI58*6)/SUM(DF58:DI58)</f>
        <v>3.6088227478076003</v>
      </c>
      <c r="DL58" s="98">
        <f>SUM(DL5:DL40)</f>
        <v>3872</v>
      </c>
      <c r="DM58" s="99">
        <f>SUM(DM5:DM40)</f>
        <v>1559</v>
      </c>
      <c r="DN58" s="99">
        <f>SUM(DN5:DN40)</f>
        <v>1450</v>
      </c>
      <c r="DO58" s="99">
        <f>SUM(DO5:DO40)</f>
        <v>721</v>
      </c>
      <c r="DP58" s="99">
        <f>SUM(DP5:DP40)</f>
        <v>142</v>
      </c>
      <c r="DQ58" s="100">
        <f>(SUMPRODUCT(DQ8:DQ40,DL8:DL40))/SUM(DL8:DL40)</f>
        <v>93.533832644628106</v>
      </c>
      <c r="DR58" s="99">
        <f>SUM(DR8:DR40)</f>
        <v>2472</v>
      </c>
      <c r="DS58" s="99">
        <f>SUM(DS8:DS40)</f>
        <v>917</v>
      </c>
      <c r="DT58" s="99">
        <f>SUM(DT8:DT40)</f>
        <v>351</v>
      </c>
      <c r="DU58" s="99">
        <f>SUM(DU8:DU40)</f>
        <v>254</v>
      </c>
      <c r="DV58" s="99">
        <f>SUM(DV8:DV40)</f>
        <v>109</v>
      </c>
      <c r="DW58" s="39">
        <f>(DR58*3+DS58*4+DT58*5+DU58*6)/SUM(DR58:DU58)</f>
        <v>3.5961442163244866</v>
      </c>
      <c r="DX58" s="98">
        <f>SUM(DX8:DX40)</f>
        <v>4103</v>
      </c>
      <c r="DY58" s="99">
        <f>SUM(DY5:DY40)</f>
        <v>1607</v>
      </c>
      <c r="DZ58" s="99">
        <f>SUM(DZ5:DZ40)</f>
        <v>1668</v>
      </c>
      <c r="EA58" s="99">
        <f>SUM(EA5:EA40)</f>
        <v>1153</v>
      </c>
      <c r="EB58" s="99">
        <f>SUM(EB5:EB40)</f>
        <v>234</v>
      </c>
      <c r="EC58" s="100">
        <f>(SUMPRODUCT(EC8:EC40,DX8:DX40))/SUM(DX8:DX40)</f>
        <v>93.798196441628079</v>
      </c>
      <c r="ED58" s="76">
        <f>SUM(ED8:ED40)</f>
        <v>939</v>
      </c>
      <c r="EE58" s="76">
        <f t="shared" ref="EE58:EG58" si="73">SUM(EE8:EE40)</f>
        <v>2088</v>
      </c>
      <c r="EF58" s="76">
        <f t="shared" si="73"/>
        <v>365</v>
      </c>
      <c r="EG58" s="76">
        <f t="shared" si="73"/>
        <v>63</v>
      </c>
      <c r="EH58" s="101">
        <f t="shared" ref="EH58" si="74">SUM(EH5:EH40)</f>
        <v>3455</v>
      </c>
      <c r="EI58" s="99">
        <f>SUM(EI8:EI40)</f>
        <v>2430</v>
      </c>
      <c r="EJ58" s="99">
        <f t="shared" ref="EJ58:EM58" si="75">SUM(EJ8:EJ40)</f>
        <v>554</v>
      </c>
      <c r="EK58" s="99">
        <f t="shared" si="75"/>
        <v>186</v>
      </c>
      <c r="EL58" s="99">
        <f t="shared" si="75"/>
        <v>224</v>
      </c>
      <c r="EM58" s="99">
        <f t="shared" si="75"/>
        <v>61</v>
      </c>
      <c r="EN58" s="76">
        <f>SUM(EN8:EN40)</f>
        <v>1024</v>
      </c>
      <c r="EO58" s="76">
        <f t="shared" ref="EO58:EQ58" si="76">SUM(EO8:EO40)</f>
        <v>2260</v>
      </c>
      <c r="EP58" s="76">
        <f t="shared" si="76"/>
        <v>418</v>
      </c>
      <c r="EQ58" s="76">
        <f t="shared" si="76"/>
        <v>68</v>
      </c>
      <c r="ER58" s="101">
        <f t="shared" ref="ER58" si="77">SUM(ER5:ER40)</f>
        <v>3770</v>
      </c>
      <c r="ES58" s="99">
        <f>SUM(ES8:ES40)</f>
        <v>2623</v>
      </c>
      <c r="ET58" s="99">
        <f t="shared" ref="ET58:EW58" si="78">SUM(ET8:ET40)</f>
        <v>602</v>
      </c>
      <c r="EU58" s="99">
        <f t="shared" si="78"/>
        <v>197</v>
      </c>
      <c r="EV58" s="99">
        <f t="shared" si="78"/>
        <v>283</v>
      </c>
      <c r="EW58" s="99">
        <f t="shared" si="78"/>
        <v>65</v>
      </c>
      <c r="EX58" s="76">
        <f>SUM(EX8:EX40)</f>
        <v>1056</v>
      </c>
      <c r="EY58" s="76">
        <f t="shared" ref="EY58:FA58" si="79">SUM(EY8:EY40)</f>
        <v>2473</v>
      </c>
      <c r="EZ58" s="76">
        <f t="shared" si="79"/>
        <v>525</v>
      </c>
      <c r="FA58" s="76">
        <f t="shared" si="79"/>
        <v>79</v>
      </c>
      <c r="FB58" s="101">
        <f>SUM(FB8:FB40)</f>
        <v>4133</v>
      </c>
      <c r="FC58" s="99">
        <f>SUM(FC8:FC40)</f>
        <v>2816</v>
      </c>
      <c r="FD58" s="99">
        <f t="shared" ref="FD58:FG58" si="80">SUM(FD8:FD40)</f>
        <v>653</v>
      </c>
      <c r="FE58" s="99">
        <f t="shared" si="80"/>
        <v>237</v>
      </c>
      <c r="FF58" s="99">
        <f t="shared" si="80"/>
        <v>341</v>
      </c>
      <c r="FG58" s="99">
        <f t="shared" si="80"/>
        <v>86</v>
      </c>
    </row>
    <row r="59" spans="1:163" s="50" customFormat="1" ht="10.5" customHeight="1" x14ac:dyDescent="0.2">
      <c r="C59" s="71"/>
      <c r="D59" s="72"/>
      <c r="E59" s="72"/>
      <c r="F59" s="96"/>
      <c r="G59" s="102" t="s">
        <v>112</v>
      </c>
      <c r="H59" s="98">
        <f t="shared" ref="H59:M59" si="81">SUM(H41:H49)+SUM(H5:H7)</f>
        <v>1054</v>
      </c>
      <c r="I59" s="99">
        <f t="shared" si="81"/>
        <v>231</v>
      </c>
      <c r="J59" s="99">
        <f t="shared" si="81"/>
        <v>392</v>
      </c>
      <c r="K59" s="99">
        <f t="shared" si="81"/>
        <v>317</v>
      </c>
      <c r="L59" s="99">
        <f t="shared" si="81"/>
        <v>9</v>
      </c>
      <c r="M59" s="99">
        <f t="shared" si="81"/>
        <v>105</v>
      </c>
      <c r="N59" s="32">
        <f>(SUMPRODUCT(N41:N49,H41:H49)+SUMPRODUCT(N5:N7,H5:H7))/H59</f>
        <v>79.040383325508046</v>
      </c>
      <c r="O59" s="33">
        <f>(SUMPRODUCT(O39:O39,H39:H39)+SUMPRODUCT(O5:O7,H5:H7))/(SUM(H39:H39)+SUM(H5:H7))</f>
        <v>45.692168200240779</v>
      </c>
      <c r="P59" s="98">
        <f t="shared" ref="P59:U59" si="82">SUM(P41:P49)+SUM(P5:P7)</f>
        <v>1085</v>
      </c>
      <c r="Q59" s="99">
        <f t="shared" si="82"/>
        <v>290</v>
      </c>
      <c r="R59" s="99">
        <f t="shared" si="82"/>
        <v>349</v>
      </c>
      <c r="S59" s="99">
        <f t="shared" si="82"/>
        <v>325</v>
      </c>
      <c r="T59" s="99">
        <f t="shared" si="82"/>
        <v>24</v>
      </c>
      <c r="U59" s="99">
        <f t="shared" si="82"/>
        <v>97</v>
      </c>
      <c r="V59" s="32">
        <f>(SUMPRODUCT(V41:V49,P41:P49)+SUMPRODUCT(V5:V7,P5:P7))/P59</f>
        <v>78.373208191790894</v>
      </c>
      <c r="W59" s="33">
        <f>(SUMPRODUCT(W39:W39,P39:P39)+SUMPRODUCT(W5:W7,P5:P7))/(SUM(P39:P39)+SUM(P5:P7))</f>
        <v>44.151466457278055</v>
      </c>
      <c r="X59" s="98">
        <f t="shared" ref="X59:AC59" si="83">SUM(X41:X49)+SUM(X5:X7)</f>
        <v>1089</v>
      </c>
      <c r="Y59" s="99">
        <f t="shared" si="83"/>
        <v>284</v>
      </c>
      <c r="Z59" s="99">
        <f t="shared" si="83"/>
        <v>351</v>
      </c>
      <c r="AA59" s="99">
        <f t="shared" si="83"/>
        <v>336</v>
      </c>
      <c r="AB59" s="99">
        <f t="shared" si="83"/>
        <v>23</v>
      </c>
      <c r="AC59" s="99">
        <f t="shared" si="83"/>
        <v>95</v>
      </c>
      <c r="AD59" s="32">
        <f>(SUMPRODUCT(AD41:AD49,X41:X49)+SUMPRODUCT(AD5:AD7,X5:X7))/X59</f>
        <v>78.610541385032874</v>
      </c>
      <c r="AE59" s="33">
        <f>(SUMPRODUCT(AE39:AE39,X39:X39)+SUMPRODUCT(AE5:AE7,X5:X7))/(SUM(X39:X39)+SUM(X5:X7))</f>
        <v>53.15804444444445</v>
      </c>
      <c r="AF59" s="98">
        <f t="shared" ref="AF59:AK59" si="84">SUM(AF41:AF49)+SUM(AF5:AF7)</f>
        <v>1108</v>
      </c>
      <c r="AG59" s="99">
        <f t="shared" si="84"/>
        <v>253</v>
      </c>
      <c r="AH59" s="99">
        <f t="shared" si="84"/>
        <v>357</v>
      </c>
      <c r="AI59" s="99">
        <f t="shared" si="84"/>
        <v>349</v>
      </c>
      <c r="AJ59" s="99">
        <f t="shared" si="84"/>
        <v>30</v>
      </c>
      <c r="AK59" s="99">
        <f t="shared" si="84"/>
        <v>119</v>
      </c>
      <c r="AL59" s="32">
        <f>(SUMPRODUCT(AL41:AL49,AF41:AF49)+SUMPRODUCT(AL5:AL7,AF5:AF7))/AF59</f>
        <v>78.765867340300801</v>
      </c>
      <c r="AM59" s="33">
        <f>(SUMPRODUCT(AM39:AM39,AF39:AF39)+SUMPRODUCT(AM5:AM7,AF5:AF7))/(SUM(AF39:AF39)+SUM(AF5:AF7))</f>
        <v>52.493771929824646</v>
      </c>
      <c r="AN59" s="99">
        <f t="shared" ref="AN59:AV59" si="85">SUM(AN41:AN49)+SUM(AN5:AN7)</f>
        <v>822</v>
      </c>
      <c r="AO59" s="99">
        <f t="shared" si="85"/>
        <v>697</v>
      </c>
      <c r="AP59" s="99">
        <f t="shared" si="85"/>
        <v>236</v>
      </c>
      <c r="AQ59" s="99">
        <f t="shared" si="85"/>
        <v>852</v>
      </c>
      <c r="AR59" s="99">
        <f t="shared" si="85"/>
        <v>599</v>
      </c>
      <c r="AS59" s="99">
        <f t="shared" si="85"/>
        <v>262</v>
      </c>
      <c r="AT59" s="99">
        <f t="shared" si="85"/>
        <v>628</v>
      </c>
      <c r="AU59" s="99">
        <f t="shared" si="85"/>
        <v>612</v>
      </c>
      <c r="AV59" s="99">
        <f t="shared" si="85"/>
        <v>182</v>
      </c>
      <c r="AW59" s="99">
        <f t="shared" ref="AW59:BE59" si="86">SUM(AW42:AW49)+SUM(AW5:AW7)</f>
        <v>663</v>
      </c>
      <c r="AX59" s="99">
        <f t="shared" si="86"/>
        <v>300</v>
      </c>
      <c r="AY59" s="99">
        <f t="shared" si="86"/>
        <v>91</v>
      </c>
      <c r="AZ59" s="99">
        <f t="shared" si="86"/>
        <v>648</v>
      </c>
      <c r="BA59" s="99">
        <f t="shared" si="86"/>
        <v>309</v>
      </c>
      <c r="BB59" s="99">
        <f t="shared" si="86"/>
        <v>129</v>
      </c>
      <c r="BC59" s="99">
        <f t="shared" si="86"/>
        <v>652</v>
      </c>
      <c r="BD59" s="99">
        <f t="shared" si="86"/>
        <v>317</v>
      </c>
      <c r="BE59" s="99">
        <f t="shared" si="86"/>
        <v>120</v>
      </c>
      <c r="BF59" s="99">
        <f t="shared" ref="BF59:BO59" si="87">SUM(BF41:BF49)+SUM(BF5:BF7)</f>
        <v>191</v>
      </c>
      <c r="BG59" s="99">
        <f t="shared" si="87"/>
        <v>66</v>
      </c>
      <c r="BH59" s="99">
        <f t="shared" si="87"/>
        <v>193</v>
      </c>
      <c r="BI59" s="99">
        <f t="shared" si="87"/>
        <v>67</v>
      </c>
      <c r="BJ59" s="99">
        <f t="shared" si="87"/>
        <v>208</v>
      </c>
      <c r="BK59" s="99">
        <f t="shared" si="87"/>
        <v>39</v>
      </c>
      <c r="BL59" s="99">
        <f t="shared" si="87"/>
        <v>2651</v>
      </c>
      <c r="BM59" s="99">
        <f t="shared" si="87"/>
        <v>2186</v>
      </c>
      <c r="BN59" s="99">
        <f t="shared" si="87"/>
        <v>1846</v>
      </c>
      <c r="BO59" s="99">
        <f t="shared" si="87"/>
        <v>1934</v>
      </c>
      <c r="BP59" s="99">
        <f>SUM(BP41:BP49)+SUM(BP5:BP7)</f>
        <v>414</v>
      </c>
      <c r="BQ59" s="99">
        <f>SUM(BQ41:BQ49)+SUM(BQ5:BQ7)</f>
        <v>2003</v>
      </c>
      <c r="BR59" s="99">
        <f>SUM(BR41:BR49)+SUM(BR5:BR7)</f>
        <v>7712</v>
      </c>
      <c r="BS59" s="99">
        <f>SUM(BS41:BS49)+SUM(BS5:BS7)</f>
        <v>8615</v>
      </c>
      <c r="BT59" s="36">
        <f>(BP59*1+BQ59*2+BR59*3+BS59*4)/SUM(BP59:BS59)</f>
        <v>3.3085787451984636</v>
      </c>
      <c r="BU59" s="99">
        <f>SUM(BU41:BU49)+SUM(BU5:BU7)</f>
        <v>1355</v>
      </c>
      <c r="BV59" s="99">
        <f>SUM(BV41:BV49)+SUM(BV5:BV7)</f>
        <v>2865</v>
      </c>
      <c r="BW59" s="99">
        <f>SUM(BW41:BW49)+SUM(BW5:BW7)</f>
        <v>8986</v>
      </c>
      <c r="BX59" s="99">
        <f>SUM(BX41:BX49)+SUM(BX5:BX7)</f>
        <v>5538</v>
      </c>
      <c r="BY59" s="36">
        <f>(BU59*1+BV59*2+BW59*3+BX59*4)/SUM(BU59:BX59)</f>
        <v>2.9980260349978658</v>
      </c>
      <c r="BZ59" s="99">
        <f>SUM(BZ41:BZ49)+SUM(BZ5:BZ7)</f>
        <v>474</v>
      </c>
      <c r="CA59" s="99">
        <f>SUM(CA41:CA49)+SUM(CA5:CA7)</f>
        <v>1975</v>
      </c>
      <c r="CB59" s="99">
        <f>SUM(CB41:CB49)+SUM(CB5:CB7)</f>
        <v>7159</v>
      </c>
      <c r="CC59" s="99">
        <f>SUM(CC41:CC49)+SUM(CC5:CC7)</f>
        <v>7763</v>
      </c>
      <c r="CD59" s="36">
        <f>(BZ59*1+CA59*2+CB59*3+CC59*4)/SUM(BZ59:CC59)</f>
        <v>3.2786252950319499</v>
      </c>
      <c r="CE59" s="99">
        <f>SUM(CE41:CE49)+SUM(CE5:CE7)</f>
        <v>1252</v>
      </c>
      <c r="CF59" s="99">
        <f>SUM(CF41:CF49)+SUM(CF5:CF7)</f>
        <v>2751</v>
      </c>
      <c r="CG59" s="99">
        <f>SUM(CG41:CG49)+SUM(CG5:CG7)</f>
        <v>8194</v>
      </c>
      <c r="CH59" s="99">
        <f>SUM(CH41:CH49)+SUM(CH5:CH7)</f>
        <v>5174</v>
      </c>
      <c r="CI59" s="36">
        <f>(CE59*1+CF59*2+CG59*3+CH59*4)/SUM(CE59:CH59)</f>
        <v>2.9953370560128949</v>
      </c>
      <c r="CJ59" s="99">
        <f>SUM(CJ41:CJ49)+SUM(CJ5:CJ7)</f>
        <v>497</v>
      </c>
      <c r="CK59" s="99">
        <f>SUM(CK41:CK49)+SUM(CK5:CK7)</f>
        <v>1996</v>
      </c>
      <c r="CL59" s="99">
        <f>SUM(CL41:CL49)+SUM(CL5:CL7)</f>
        <v>7214</v>
      </c>
      <c r="CM59" s="99">
        <f>SUM(CM41:CM49)+SUM(CM5:CM7)</f>
        <v>8524</v>
      </c>
      <c r="CN59" s="36">
        <f>(CJ59*1+CK59*2+CL59*3+CM59*4)/SUM(CJ59:CM59)</f>
        <v>3.3035489002248917</v>
      </c>
      <c r="CO59" s="99">
        <f>SUM(CO41:CO49)+SUM(CO5:CO7)</f>
        <v>1231</v>
      </c>
      <c r="CP59" s="99">
        <f>SUM(CP41:CP49)+SUM(CP5:CP7)</f>
        <v>2783</v>
      </c>
      <c r="CQ59" s="99">
        <f>SUM(CQ41:CQ49)+SUM(CQ5:CQ7)</f>
        <v>8453</v>
      </c>
      <c r="CR59" s="99">
        <f>SUM(CR41:CR49)+SUM(CR5:CR7)</f>
        <v>5764</v>
      </c>
      <c r="CS59" s="36">
        <f>(CO59*1+CP59*2+CQ59*3+CR59*4)/SUM(CO59:CR59)</f>
        <v>3.0284679940760242</v>
      </c>
      <c r="CT59" s="99">
        <f>SUM(CT41:CT49)+SUM(CT5:CT7)</f>
        <v>819</v>
      </c>
      <c r="CU59" s="99">
        <f>SUM(CU41:CU49)+SUM(CU5:CU7)</f>
        <v>340</v>
      </c>
      <c r="CV59" s="99">
        <f>SUM(CV41:CV49)+SUM(CV5:CV7)</f>
        <v>136</v>
      </c>
      <c r="CW59" s="99">
        <f>SUM(CW41:CW49)+SUM(CW5:CW7)</f>
        <v>87</v>
      </c>
      <c r="CX59" s="99">
        <f>SUM(CX41:CX49)+SUM(CX5:CX7)</f>
        <v>34</v>
      </c>
      <c r="CY59" s="39">
        <f>(CT59*3+CU59*4+CV59*5+CW59*6)/SUM(CT59:CW59)</f>
        <v>3.6316931982633864</v>
      </c>
      <c r="CZ59" s="98">
        <f>SUM(CZ41:CZ49)+SUM(CZ5:CZ7)</f>
        <v>1416</v>
      </c>
      <c r="DA59" s="99">
        <f>SUM(DA41:DA49)+SUM(DA5:DA7)</f>
        <v>82</v>
      </c>
      <c r="DB59" s="99">
        <f>SUM(DB41:DB49)+SUM(DB5:DB7)</f>
        <v>563</v>
      </c>
      <c r="DC59" s="99">
        <f>SUM(DC41:DC49)+SUM(DC5:DC7)</f>
        <v>678</v>
      </c>
      <c r="DD59" s="99">
        <f>SUM(DD41:DD49)+SUM(DD5:DD7)</f>
        <v>93</v>
      </c>
      <c r="DE59" s="100">
        <f>(SUMPRODUCT(DE41:DE49,CZ41:CZ49)+SUMPRODUCT(DE5:DE7,CZ5:CZ7))/(SUM(CZ41:CZ49)+SUM(CZ5:CZ7))</f>
        <v>100.99364406779661</v>
      </c>
      <c r="DF59" s="99">
        <f>SUM(DF41:DF49)+SUM(DF5:DF7)</f>
        <v>713</v>
      </c>
      <c r="DG59" s="99">
        <f>SUM(DG41:DG49)+SUM(DG5:DG7)</f>
        <v>331</v>
      </c>
      <c r="DH59" s="99">
        <f>SUM(DH41:DH49)+SUM(DH5:DH7)</f>
        <v>85</v>
      </c>
      <c r="DI59" s="99">
        <f>SUM(DI41:DI49)+SUM(DI5:DI7)</f>
        <v>95</v>
      </c>
      <c r="DJ59" s="99">
        <f>SUM(DJ41:DJ49)+SUM(DJ5:DJ7)</f>
        <v>39</v>
      </c>
      <c r="DK59" s="39">
        <f>(DF59*3+DG59*4+DH59*5+DI59*6)/SUM(DF59:DI59)</f>
        <v>3.642156862745098</v>
      </c>
      <c r="DL59" s="98">
        <f>SUM(DL41:DL49)+SUM(DL5:DL7)</f>
        <v>1263</v>
      </c>
      <c r="DM59" s="99">
        <f>SUM(DM41:DM49)+SUM(DM5:DM7)</f>
        <v>99</v>
      </c>
      <c r="DN59" s="99">
        <f>SUM(DN41:DN49)+SUM(DN5:DN7)</f>
        <v>485</v>
      </c>
      <c r="DO59" s="99">
        <f>SUM(DO41:DO49)+SUM(DO5:DO7)</f>
        <v>594</v>
      </c>
      <c r="DP59" s="99">
        <f>SUM(DP41:DP49)+SUM(DP5:DP7)</f>
        <v>85</v>
      </c>
      <c r="DQ59" s="100">
        <f>(SUMPRODUCT(DQ41:DQ49,DL41:DL49)+SUMPRODUCT(DQ5:DQ7,DL5:DL7))/(SUM(DL41:DL49)+SUM(DL5:DL7))</f>
        <v>100.82106096595408</v>
      </c>
      <c r="DR59" s="99">
        <f>SUM(DR41:DR49)+SUM(DR5:DR7)</f>
        <v>590</v>
      </c>
      <c r="DS59" s="99">
        <f>SUM(DS41:DS49)+SUM(DS5:DS7)</f>
        <v>289</v>
      </c>
      <c r="DT59" s="99">
        <f>SUM(DT41:DT49)+SUM(DT5:DT7)</f>
        <v>92</v>
      </c>
      <c r="DU59" s="99">
        <f>SUM(DU41:DU49)+SUM(DU5:DU7)</f>
        <v>100</v>
      </c>
      <c r="DV59" s="99">
        <f>SUM(DV41:DV49)+SUM(DV5:DV7)</f>
        <v>31</v>
      </c>
      <c r="DW59" s="39">
        <f>(DR59*3+DS59*4+DT59*5+DU59*6)/SUM(DR59:DU59)</f>
        <v>3.7217553688141924</v>
      </c>
      <c r="DX59" s="98">
        <f>SUM(DX41:DX49)+SUM(DX5:DX7)</f>
        <v>1102</v>
      </c>
      <c r="DY59" s="99">
        <f>SUM(DY41:DY49)+SUM(DY5:DY7)</f>
        <v>76</v>
      </c>
      <c r="DZ59" s="99">
        <f>SUM(DZ41:DZ49)+SUM(DZ5:DZ7)</f>
        <v>425</v>
      </c>
      <c r="EA59" s="99">
        <f>SUM(EA41:EA49)+SUM(EA5:EA7)</f>
        <v>513</v>
      </c>
      <c r="EB59" s="99">
        <f>SUM(EB41:EB49)+SUM(EB5:EB7)</f>
        <v>88</v>
      </c>
      <c r="EC59" s="100">
        <f>(SUMPRODUCT(EC41:EC49,DX41:DX49)+SUMPRODUCT(EC5:EC7,DX5:DX7))/(SUM(DX41:DX49)+SUM(DX5:DX7))</f>
        <v>101.13067150635209</v>
      </c>
      <c r="ED59" s="103">
        <f t="shared" ref="ED59:EY59" si="88">SUM(ED41:ED49)+SUM(ED5:ED7)</f>
        <v>319</v>
      </c>
      <c r="EE59" s="103">
        <f t="shared" si="88"/>
        <v>885</v>
      </c>
      <c r="EF59" s="103">
        <f t="shared" si="88"/>
        <v>226</v>
      </c>
      <c r="EG59" s="103">
        <f t="shared" si="88"/>
        <v>26</v>
      </c>
      <c r="EH59" s="101">
        <f t="shared" si="88"/>
        <v>1456</v>
      </c>
      <c r="EI59" s="99">
        <f t="shared" si="88"/>
        <v>891</v>
      </c>
      <c r="EJ59" s="99">
        <f t="shared" si="88"/>
        <v>279</v>
      </c>
      <c r="EK59" s="99">
        <f t="shared" si="88"/>
        <v>141</v>
      </c>
      <c r="EL59" s="99">
        <f t="shared" si="88"/>
        <v>114</v>
      </c>
      <c r="EM59" s="99">
        <f t="shared" si="88"/>
        <v>31</v>
      </c>
      <c r="EN59" s="103">
        <f t="shared" ref="EN59:EW59" si="89">SUM(EN41:EN49)+SUM(EN5:EN7)</f>
        <v>320</v>
      </c>
      <c r="EO59" s="103">
        <f t="shared" si="89"/>
        <v>799</v>
      </c>
      <c r="EP59" s="103">
        <f t="shared" si="89"/>
        <v>161</v>
      </c>
      <c r="EQ59" s="103">
        <f t="shared" si="89"/>
        <v>28</v>
      </c>
      <c r="ER59" s="101">
        <f t="shared" si="89"/>
        <v>1308</v>
      </c>
      <c r="ES59" s="99">
        <f t="shared" si="89"/>
        <v>853</v>
      </c>
      <c r="ET59" s="99">
        <f t="shared" si="89"/>
        <v>221</v>
      </c>
      <c r="EU59" s="99">
        <f t="shared" si="89"/>
        <v>122</v>
      </c>
      <c r="EV59" s="99">
        <f t="shared" si="89"/>
        <v>95</v>
      </c>
      <c r="EW59" s="99">
        <f t="shared" si="89"/>
        <v>17</v>
      </c>
      <c r="EX59" s="103">
        <f t="shared" si="88"/>
        <v>265</v>
      </c>
      <c r="EY59" s="103">
        <f t="shared" si="88"/>
        <v>705</v>
      </c>
      <c r="EZ59" s="103">
        <f t="shared" ref="EZ59:FG59" si="90">SUM(EZ41:EZ49)+SUM(EZ5:EZ7)</f>
        <v>199</v>
      </c>
      <c r="FA59" s="103">
        <f t="shared" si="90"/>
        <v>27</v>
      </c>
      <c r="FB59" s="101">
        <f t="shared" si="90"/>
        <v>1196</v>
      </c>
      <c r="FC59" s="99">
        <f t="shared" si="90"/>
        <v>734</v>
      </c>
      <c r="FD59" s="99">
        <f t="shared" si="90"/>
        <v>202</v>
      </c>
      <c r="FE59" s="99">
        <f t="shared" si="90"/>
        <v>112</v>
      </c>
      <c r="FF59" s="99">
        <f t="shared" si="90"/>
        <v>113</v>
      </c>
      <c r="FG59" s="99">
        <f t="shared" si="90"/>
        <v>35</v>
      </c>
    </row>
    <row r="60" spans="1:163" s="50" customFormat="1" ht="10.5" customHeight="1" x14ac:dyDescent="0.2">
      <c r="C60" s="71"/>
      <c r="D60" s="72"/>
      <c r="E60" s="72"/>
      <c r="F60" s="96"/>
      <c r="G60" s="102" t="s">
        <v>205</v>
      </c>
      <c r="H60" s="98">
        <f t="shared" ref="H60:M60" si="91">SUM(H50:H54)</f>
        <v>909</v>
      </c>
      <c r="I60" s="99">
        <f t="shared" si="91"/>
        <v>184</v>
      </c>
      <c r="J60" s="99">
        <f t="shared" si="91"/>
        <v>301</v>
      </c>
      <c r="K60" s="99">
        <f t="shared" si="91"/>
        <v>364</v>
      </c>
      <c r="L60" s="99">
        <f t="shared" si="91"/>
        <v>1</v>
      </c>
      <c r="M60" s="99">
        <f t="shared" si="91"/>
        <v>59</v>
      </c>
      <c r="N60" s="32">
        <f>(SUMPRODUCT(N50:N54,H50:H54))/H60</f>
        <v>79.797644091198109</v>
      </c>
      <c r="O60" s="33">
        <f>(SUMPRODUCT(O50:O54,H50:H54))/SUM(H50:H54)</f>
        <v>68.847485256638421</v>
      </c>
      <c r="P60" s="98">
        <f t="shared" ref="P60:U60" si="92">SUM(P50:P54)</f>
        <v>883</v>
      </c>
      <c r="Q60" s="99">
        <f t="shared" si="92"/>
        <v>186</v>
      </c>
      <c r="R60" s="99">
        <f t="shared" si="92"/>
        <v>289</v>
      </c>
      <c r="S60" s="99">
        <f t="shared" si="92"/>
        <v>352</v>
      </c>
      <c r="T60" s="99">
        <f t="shared" si="92"/>
        <v>6</v>
      </c>
      <c r="U60" s="99">
        <f t="shared" si="92"/>
        <v>50</v>
      </c>
      <c r="V60" s="32">
        <f>(SUMPRODUCT(V50:V54,P50:P54))/P60</f>
        <v>79.548570258492006</v>
      </c>
      <c r="W60" s="33">
        <f>(SUMPRODUCT(W50:W54,P50:P54))/SUM(P50:P54)</f>
        <v>71.317317426910193</v>
      </c>
      <c r="X60" s="98">
        <f t="shared" ref="X60:AC60" si="93">SUM(X50:X54)</f>
        <v>857</v>
      </c>
      <c r="Y60" s="99">
        <f t="shared" si="93"/>
        <v>194</v>
      </c>
      <c r="Z60" s="99">
        <f t="shared" si="93"/>
        <v>275</v>
      </c>
      <c r="AA60" s="99">
        <f t="shared" si="93"/>
        <v>331</v>
      </c>
      <c r="AB60" s="99">
        <f t="shared" si="93"/>
        <v>5</v>
      </c>
      <c r="AC60" s="99">
        <f t="shared" si="93"/>
        <v>52</v>
      </c>
      <c r="AD60" s="32">
        <f>(SUMPRODUCT(AD50:AD54,X50:X54))/X60</f>
        <v>80.678739237689157</v>
      </c>
      <c r="AE60" s="33">
        <f>(SUMPRODUCT(AE50:AE54,X50:X54))/SUM(X50:X54)</f>
        <v>63.188399700170784</v>
      </c>
      <c r="AF60" s="98">
        <f t="shared" ref="AF60:AK60" si="94">SUM(AF50:AF54)</f>
        <v>861</v>
      </c>
      <c r="AG60" s="99">
        <f t="shared" si="94"/>
        <v>199</v>
      </c>
      <c r="AH60" s="99">
        <f t="shared" si="94"/>
        <v>297</v>
      </c>
      <c r="AI60" s="99">
        <f t="shared" si="94"/>
        <v>313</v>
      </c>
      <c r="AJ60" s="99">
        <f t="shared" si="94"/>
        <v>4</v>
      </c>
      <c r="AK60" s="99">
        <f t="shared" si="94"/>
        <v>48</v>
      </c>
      <c r="AL60" s="32">
        <f>(SUMPRODUCT(AL50:AL54,AF50:AF54))/AF60</f>
        <v>80.270730517463392</v>
      </c>
      <c r="AM60" s="33">
        <f>(SUMPRODUCT(AM50:AM54,AF50:AF54))/SUM(AF50:AF54)</f>
        <v>63.174014997388696</v>
      </c>
      <c r="AN60" s="99">
        <f t="shared" ref="AN60:BO60" si="95">SUM(AN50:AN54)</f>
        <v>569</v>
      </c>
      <c r="AO60" s="99">
        <f t="shared" si="95"/>
        <v>182</v>
      </c>
      <c r="AP60" s="99">
        <f t="shared" si="95"/>
        <v>129</v>
      </c>
      <c r="AQ60" s="99">
        <f t="shared" si="95"/>
        <v>597</v>
      </c>
      <c r="AR60" s="99">
        <f t="shared" si="95"/>
        <v>147</v>
      </c>
      <c r="AS60" s="99">
        <f t="shared" si="95"/>
        <v>123</v>
      </c>
      <c r="AT60" s="99">
        <f t="shared" si="95"/>
        <v>530</v>
      </c>
      <c r="AU60" s="99">
        <f t="shared" si="95"/>
        <v>148</v>
      </c>
      <c r="AV60" s="99">
        <f t="shared" si="95"/>
        <v>62</v>
      </c>
      <c r="AW60" s="99">
        <f t="shared" si="95"/>
        <v>624</v>
      </c>
      <c r="AX60" s="99">
        <f t="shared" si="95"/>
        <v>213</v>
      </c>
      <c r="AY60" s="99">
        <f t="shared" si="95"/>
        <v>72</v>
      </c>
      <c r="AZ60" s="99">
        <f t="shared" si="95"/>
        <v>686</v>
      </c>
      <c r="BA60" s="99">
        <f t="shared" si="95"/>
        <v>141</v>
      </c>
      <c r="BB60" s="99">
        <f t="shared" si="95"/>
        <v>56</v>
      </c>
      <c r="BC60" s="99">
        <f t="shared" si="95"/>
        <v>647</v>
      </c>
      <c r="BD60" s="99">
        <f t="shared" si="95"/>
        <v>152</v>
      </c>
      <c r="BE60" s="99">
        <f t="shared" si="95"/>
        <v>58</v>
      </c>
      <c r="BF60" s="99">
        <f t="shared" si="95"/>
        <v>200</v>
      </c>
      <c r="BG60" s="99">
        <f t="shared" si="95"/>
        <v>70</v>
      </c>
      <c r="BH60" s="99">
        <f t="shared" si="95"/>
        <v>193</v>
      </c>
      <c r="BI60" s="99">
        <f t="shared" si="95"/>
        <v>89</v>
      </c>
      <c r="BJ60" s="99">
        <f t="shared" si="95"/>
        <v>184</v>
      </c>
      <c r="BK60" s="99">
        <f t="shared" si="95"/>
        <v>73</v>
      </c>
      <c r="BL60" s="99">
        <f t="shared" si="95"/>
        <v>1398</v>
      </c>
      <c r="BM60" s="99">
        <f t="shared" si="95"/>
        <v>1504</v>
      </c>
      <c r="BN60" s="99">
        <f t="shared" si="95"/>
        <v>1647</v>
      </c>
      <c r="BO60" s="99">
        <f t="shared" si="95"/>
        <v>1632</v>
      </c>
      <c r="BP60" s="99">
        <f>SUM(BP50:BP54)</f>
        <v>403</v>
      </c>
      <c r="BQ60" s="99">
        <f>SUM(BQ50:BQ54)</f>
        <v>1687</v>
      </c>
      <c r="BR60" s="99">
        <f>SUM(BR50:BR54)</f>
        <v>6408</v>
      </c>
      <c r="BS60" s="99">
        <f>SUM(BS50:BS54)</f>
        <v>7721</v>
      </c>
      <c r="BT60" s="36">
        <f>(BP60*1+BQ60*2+BR60*3+BS60*4)/SUM(BP60:BS60)</f>
        <v>3.3223379986435662</v>
      </c>
      <c r="BU60" s="99">
        <f>SUM(BU50:BU54)</f>
        <v>1052</v>
      </c>
      <c r="BV60" s="99">
        <f>SUM(BV50:BV54)</f>
        <v>2451</v>
      </c>
      <c r="BW60" s="99">
        <f>SUM(BW50:BW54)</f>
        <v>7847</v>
      </c>
      <c r="BX60" s="99">
        <f>SUM(BX50:BX54)</f>
        <v>4869</v>
      </c>
      <c r="BY60" s="36">
        <f>(BU60*1+BV60*2+BW60*3+BX60*4)/SUM(BU60:BX60)</f>
        <v>3.0193600098649731</v>
      </c>
      <c r="BZ60" s="99">
        <f>SUM(BZ50:BZ54)</f>
        <v>456</v>
      </c>
      <c r="CA60" s="99">
        <f>SUM(CA50:CA54)</f>
        <v>1682</v>
      </c>
      <c r="CB60" s="99">
        <f>SUM(CB50:CB54)</f>
        <v>6746</v>
      </c>
      <c r="CC60" s="99">
        <f>SUM(CC50:CC54)</f>
        <v>7813</v>
      </c>
      <c r="CD60" s="36">
        <f>(BZ60*1+CA60*2+CB60*3+CC60*4)/SUM(BZ60:CC60)</f>
        <v>3.3125711205605799</v>
      </c>
      <c r="CE60" s="99">
        <f>SUM(CE50:CE54)</f>
        <v>1202</v>
      </c>
      <c r="CF60" s="99">
        <f>SUM(CF50:CF54)</f>
        <v>2625</v>
      </c>
      <c r="CG60" s="99">
        <f>SUM(CG50:CG54)</f>
        <v>7870</v>
      </c>
      <c r="CH60" s="99">
        <f>SUM(CH50:CH54)</f>
        <v>5000</v>
      </c>
      <c r="CI60" s="36">
        <f>(CE60*1+CF60*2+CG60*3+CH60*4)/SUM(CE60:CH60)</f>
        <v>2.9982631610468946</v>
      </c>
      <c r="CJ60" s="99">
        <f>SUM(CJ50:CJ54)</f>
        <v>365</v>
      </c>
      <c r="CK60" s="99">
        <f>SUM(CK50:CK54)</f>
        <v>1650</v>
      </c>
      <c r="CL60" s="99">
        <f>SUM(CL50:CL54)</f>
        <v>6152</v>
      </c>
      <c r="CM60" s="99">
        <f>SUM(CM50:CM54)</f>
        <v>7640</v>
      </c>
      <c r="CN60" s="36">
        <f>(CJ60*1+CK60*2+CL60*3+CM60*4)/SUM(CJ60:CM60)</f>
        <v>3.3327639653318148</v>
      </c>
      <c r="CO60" s="99">
        <f>SUM(CO50:CO54)</f>
        <v>1097</v>
      </c>
      <c r="CP60" s="99">
        <f>SUM(CP50:CP54)</f>
        <v>2594</v>
      </c>
      <c r="CQ60" s="99">
        <f>SUM(CQ50:CQ54)</f>
        <v>7547</v>
      </c>
      <c r="CR60" s="99">
        <f>SUM(CR50:CR54)</f>
        <v>4569</v>
      </c>
      <c r="CS60" s="36">
        <f>(CO60*1+CP60*2+CQ60*3+CR60*4)/SUM(CO60:CR60)</f>
        <v>2.986145378629721</v>
      </c>
      <c r="CT60" s="99">
        <f>SUM(CT50:CT54)</f>
        <v>579</v>
      </c>
      <c r="CU60" s="99">
        <f>SUM(CU50:CU54)</f>
        <v>112</v>
      </c>
      <c r="CV60" s="99">
        <f>SUM(CV50:CV54)</f>
        <v>27</v>
      </c>
      <c r="CW60" s="99">
        <f>SUM(CW50:CW54)</f>
        <v>27</v>
      </c>
      <c r="CX60" s="99">
        <f>SUM(CX50:CX54)</f>
        <v>1</v>
      </c>
      <c r="CY60" s="39">
        <f>(CT60*3+CU60*4+CV60*5+CW60*6)/SUM(CT60:CW60)</f>
        <v>3.3315436241610739</v>
      </c>
      <c r="CZ60" s="98">
        <f>SUM(CZ50:CZ54)</f>
        <v>746</v>
      </c>
      <c r="DA60" s="99">
        <f>SUM(DA50:DA54)</f>
        <v>57</v>
      </c>
      <c r="DB60" s="99">
        <f>SUM(DB50:DB54)</f>
        <v>322</v>
      </c>
      <c r="DC60" s="99">
        <f>SUM(DC50:DC54)</f>
        <v>349</v>
      </c>
      <c r="DD60" s="99">
        <f>SUM(DD50:DD54)</f>
        <v>18</v>
      </c>
      <c r="DE60" s="100">
        <f>(SUMPRODUCT(DE50:DE54,CZ50:CZ54))/SUM(CZ50:CZ54)</f>
        <v>99.99463806970509</v>
      </c>
      <c r="DF60" s="99">
        <f>SUM(DF50:DF54)</f>
        <v>537</v>
      </c>
      <c r="DG60" s="99">
        <f>SUM(DG50:DG54)</f>
        <v>86</v>
      </c>
      <c r="DH60" s="99">
        <f>SUM(DH50:DH54)</f>
        <v>22</v>
      </c>
      <c r="DI60" s="99">
        <f>SUM(DI50:DI54)</f>
        <v>19</v>
      </c>
      <c r="DJ60" s="99">
        <f>SUM(DJ50:DJ54)</f>
        <v>7</v>
      </c>
      <c r="DK60" s="39">
        <f>(DF60*3+DG60*4+DH60*5+DI60*6)/SUM(DF60:DI60)</f>
        <v>3.2816265060240966</v>
      </c>
      <c r="DL60" s="98">
        <f>SUM(DL50:DL54)</f>
        <v>671</v>
      </c>
      <c r="DM60" s="99">
        <f>SUM(DM50:DM54)</f>
        <v>42</v>
      </c>
      <c r="DN60" s="99">
        <f>SUM(DN50:DN54)</f>
        <v>246</v>
      </c>
      <c r="DO60" s="99">
        <f>SUM(DO50:DO54)</f>
        <v>344</v>
      </c>
      <c r="DP60" s="99">
        <f>SUM(DP50:DP54)</f>
        <v>39</v>
      </c>
      <c r="DQ60" s="100">
        <f>(SUMPRODUCT(DQ50:DQ54,DL50:DL54))/SUM(DL50:DL54)</f>
        <v>101.32488822652758</v>
      </c>
      <c r="DR60" s="99">
        <f>SUM(DR50:DR54)</f>
        <v>648</v>
      </c>
      <c r="DS60" s="99">
        <f>SUM(DS50:DS54)</f>
        <v>89</v>
      </c>
      <c r="DT60" s="99">
        <f>SUM(DT50:DT54)</f>
        <v>17</v>
      </c>
      <c r="DU60" s="99">
        <f>SUM(DU50:DU54)</f>
        <v>14</v>
      </c>
      <c r="DV60" s="99">
        <f>SUM(DV50:DV54)</f>
        <v>6</v>
      </c>
      <c r="DW60" s="39">
        <f>(DR60*3+DS60*4+DT60*5+DU60*6)/SUM(DR60:DU60)</f>
        <v>3.21484375</v>
      </c>
      <c r="DX60" s="98">
        <f>SUM(DX50:DX54)</f>
        <v>774</v>
      </c>
      <c r="DY60" s="99">
        <f>SUM(DY50:DY54)</f>
        <v>35</v>
      </c>
      <c r="DZ60" s="99">
        <f>SUM(DZ50:DZ54)</f>
        <v>280</v>
      </c>
      <c r="EA60" s="99">
        <f>SUM(EA50:EA54)</f>
        <v>394</v>
      </c>
      <c r="EB60" s="99">
        <f>SUM(EB50:EB54)</f>
        <v>65</v>
      </c>
      <c r="EC60" s="100">
        <f>(SUMPRODUCT(EC50:EC54,DX50:DX54))/SUM(DX50:DX54)</f>
        <v>101.66537467700259</v>
      </c>
      <c r="ED60" s="103">
        <f t="shared" ref="ED60:FG60" si="96">SUM(ED50:ED54)</f>
        <v>169</v>
      </c>
      <c r="EE60" s="103">
        <f t="shared" si="96"/>
        <v>471</v>
      </c>
      <c r="EF60" s="103">
        <f t="shared" si="96"/>
        <v>89</v>
      </c>
      <c r="EG60" s="103">
        <f t="shared" si="96"/>
        <v>5</v>
      </c>
      <c r="EH60" s="101">
        <f t="shared" si="96"/>
        <v>734</v>
      </c>
      <c r="EI60" s="99">
        <f t="shared" si="96"/>
        <v>459</v>
      </c>
      <c r="EJ60" s="99">
        <f t="shared" si="96"/>
        <v>165</v>
      </c>
      <c r="EK60" s="99">
        <f t="shared" si="96"/>
        <v>41</v>
      </c>
      <c r="EL60" s="99">
        <f t="shared" si="96"/>
        <v>54</v>
      </c>
      <c r="EM60" s="99">
        <f t="shared" si="96"/>
        <v>15</v>
      </c>
      <c r="EN60" s="103">
        <f t="shared" si="96"/>
        <v>179</v>
      </c>
      <c r="EO60" s="103">
        <f t="shared" si="96"/>
        <v>427</v>
      </c>
      <c r="EP60" s="103">
        <f t="shared" si="96"/>
        <v>72</v>
      </c>
      <c r="EQ60" s="103">
        <f t="shared" si="96"/>
        <v>13</v>
      </c>
      <c r="ER60" s="101">
        <f t="shared" si="96"/>
        <v>691</v>
      </c>
      <c r="ES60" s="99">
        <f t="shared" si="96"/>
        <v>459</v>
      </c>
      <c r="ET60" s="99">
        <f t="shared" si="96"/>
        <v>126</v>
      </c>
      <c r="EU60" s="99">
        <f t="shared" si="96"/>
        <v>40</v>
      </c>
      <c r="EV60" s="99">
        <f t="shared" si="96"/>
        <v>49</v>
      </c>
      <c r="EW60" s="99">
        <f t="shared" si="96"/>
        <v>17</v>
      </c>
      <c r="EX60" s="103">
        <f t="shared" si="96"/>
        <v>171</v>
      </c>
      <c r="EY60" s="103">
        <f t="shared" si="96"/>
        <v>460</v>
      </c>
      <c r="EZ60" s="103">
        <f t="shared" si="96"/>
        <v>111</v>
      </c>
      <c r="FA60" s="103">
        <f t="shared" si="96"/>
        <v>18</v>
      </c>
      <c r="FB60" s="101">
        <f t="shared" si="96"/>
        <v>760</v>
      </c>
      <c r="FC60" s="99">
        <f t="shared" si="96"/>
        <v>499</v>
      </c>
      <c r="FD60" s="99">
        <f t="shared" si="96"/>
        <v>105</v>
      </c>
      <c r="FE60" s="99">
        <f t="shared" si="96"/>
        <v>78</v>
      </c>
      <c r="FF60" s="99">
        <f t="shared" si="96"/>
        <v>61</v>
      </c>
      <c r="FG60" s="99">
        <f t="shared" si="96"/>
        <v>17</v>
      </c>
    </row>
    <row r="61" spans="1:163" s="50" customFormat="1" ht="12" customHeight="1" x14ac:dyDescent="0.2">
      <c r="C61" s="71"/>
      <c r="D61" s="72"/>
      <c r="E61" s="72"/>
      <c r="F61" s="72"/>
      <c r="G61" s="72"/>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54"/>
      <c r="AO61" s="54"/>
      <c r="AP61" s="54"/>
      <c r="AQ61" s="54"/>
      <c r="AR61" s="54"/>
      <c r="AS61" s="54"/>
      <c r="AT61" s="54"/>
      <c r="AU61" s="54"/>
      <c r="AV61" s="54"/>
      <c r="AW61" s="54"/>
      <c r="AX61" s="54"/>
      <c r="AY61" s="54"/>
      <c r="AZ61" s="54"/>
      <c r="BA61" s="54"/>
      <c r="BB61" s="54"/>
      <c r="BC61" s="54"/>
      <c r="BD61" s="54"/>
      <c r="BE61" s="54"/>
      <c r="BF61" s="54"/>
      <c r="BG61" s="72"/>
      <c r="BH61" s="54"/>
      <c r="BI61" s="72"/>
      <c r="BJ61" s="54"/>
      <c r="BK61" s="72"/>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104"/>
      <c r="EO61" s="104"/>
      <c r="EP61" s="104"/>
      <c r="EQ61" s="104"/>
      <c r="ER61" s="105"/>
      <c r="ES61" s="104"/>
      <c r="ET61" s="104"/>
      <c r="EU61" s="104"/>
      <c r="EV61" s="104"/>
      <c r="EW61" s="104"/>
      <c r="EX61" s="104"/>
      <c r="EY61" s="104"/>
      <c r="EZ61" s="104"/>
      <c r="FA61" s="104"/>
      <c r="FB61" s="105"/>
      <c r="FC61" s="104"/>
      <c r="FD61" s="104"/>
      <c r="FE61" s="104"/>
      <c r="FF61" s="104"/>
      <c r="FG61" s="104"/>
    </row>
    <row r="62" spans="1:163" s="50" customFormat="1" ht="12" customHeight="1" x14ac:dyDescent="0.2">
      <c r="C62" s="71"/>
      <c r="D62" s="72"/>
      <c r="E62" s="72"/>
      <c r="F62" s="72"/>
      <c r="G62" s="72"/>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72"/>
      <c r="BH62" s="54"/>
      <c r="BI62" s="72"/>
      <c r="BJ62" s="54"/>
      <c r="BK62" s="72"/>
      <c r="BL62" s="54"/>
      <c r="BM62" s="54"/>
      <c r="BN62" s="54"/>
      <c r="BO62" s="54"/>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H62" s="107"/>
      <c r="EN62" s="108"/>
      <c r="EO62" s="108"/>
      <c r="EP62" s="108"/>
      <c r="EQ62" s="108"/>
      <c r="ER62" s="109"/>
      <c r="ES62" s="108"/>
      <c r="ET62" s="108"/>
      <c r="EU62" s="108"/>
      <c r="EV62" s="108"/>
      <c r="EW62" s="108"/>
      <c r="EX62" s="108"/>
      <c r="EY62" s="108"/>
      <c r="EZ62" s="108"/>
      <c r="FA62" s="108"/>
      <c r="FB62" s="109"/>
      <c r="FC62" s="108"/>
      <c r="FD62" s="108"/>
      <c r="FE62" s="108"/>
      <c r="FF62" s="108"/>
      <c r="FG62" s="108"/>
    </row>
    <row r="63" spans="1:163" s="50" customFormat="1" ht="12" customHeight="1" x14ac:dyDescent="0.2">
      <c r="C63" s="71"/>
      <c r="D63" s="72"/>
      <c r="E63" s="72"/>
      <c r="F63" s="72"/>
      <c r="G63" s="72"/>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72"/>
      <c r="BH63" s="54"/>
      <c r="BI63" s="72"/>
      <c r="BJ63" s="54"/>
      <c r="BK63" s="72"/>
      <c r="BL63" s="54"/>
      <c r="BM63" s="54"/>
      <c r="BN63" s="54"/>
      <c r="BO63" s="54"/>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H63" s="107"/>
      <c r="EN63" s="108"/>
      <c r="EO63" s="108"/>
      <c r="EP63" s="108"/>
      <c r="EQ63" s="108"/>
      <c r="ER63" s="109"/>
      <c r="ES63" s="108"/>
      <c r="ET63" s="108"/>
      <c r="EU63" s="108"/>
      <c r="EV63" s="108"/>
      <c r="EW63" s="108"/>
      <c r="EX63" s="108"/>
      <c r="EY63" s="108"/>
      <c r="EZ63" s="108"/>
      <c r="FA63" s="108"/>
      <c r="FB63" s="109"/>
      <c r="FC63" s="108"/>
      <c r="FD63" s="108"/>
      <c r="FE63" s="108"/>
      <c r="FF63" s="108"/>
      <c r="FG63" s="108"/>
    </row>
    <row r="64" spans="1:163" s="50" customFormat="1" ht="12" customHeight="1" x14ac:dyDescent="0.2">
      <c r="C64" s="71"/>
      <c r="D64" s="72"/>
      <c r="E64" s="72"/>
      <c r="F64" s="72"/>
      <c r="G64" s="72"/>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72"/>
      <c r="BH64" s="54"/>
      <c r="BI64" s="72"/>
      <c r="BJ64" s="54"/>
      <c r="BK64" s="72"/>
      <c r="BL64" s="54"/>
      <c r="BM64" s="54"/>
      <c r="BN64" s="54"/>
      <c r="BO64" s="54"/>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H64" s="107"/>
      <c r="EN64" s="108"/>
      <c r="EO64" s="108"/>
      <c r="EP64" s="108"/>
      <c r="EQ64" s="108"/>
      <c r="ER64" s="109"/>
      <c r="ES64" s="108"/>
      <c r="ET64" s="108"/>
      <c r="EU64" s="108"/>
      <c r="EV64" s="108"/>
      <c r="EW64" s="108"/>
      <c r="EX64" s="108"/>
      <c r="EY64" s="108"/>
      <c r="EZ64" s="108"/>
      <c r="FA64" s="108"/>
      <c r="FB64" s="109"/>
      <c r="FC64" s="108"/>
      <c r="FD64" s="108"/>
      <c r="FE64" s="108"/>
      <c r="FF64" s="108"/>
      <c r="FG64" s="108"/>
    </row>
    <row r="65" spans="3:138" s="50" customFormat="1" ht="12" customHeight="1" x14ac:dyDescent="0.2">
      <c r="C65" s="71"/>
      <c r="D65" s="72"/>
      <c r="E65" s="72"/>
      <c r="F65" s="72"/>
      <c r="G65" s="72"/>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72"/>
      <c r="BH65" s="54"/>
      <c r="BI65" s="72"/>
      <c r="BJ65" s="54"/>
      <c r="BK65" s="72"/>
      <c r="BL65" s="54"/>
      <c r="BM65" s="54"/>
      <c r="BN65" s="54"/>
      <c r="BO65" s="54"/>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H65" s="107"/>
    </row>
    <row r="66" spans="3:138" s="50" customFormat="1" ht="12" customHeight="1" x14ac:dyDescent="0.2">
      <c r="C66" s="71"/>
      <c r="D66" s="72"/>
      <c r="E66" s="72"/>
      <c r="F66" s="72"/>
      <c r="G66" s="72"/>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72"/>
      <c r="BH66" s="54"/>
      <c r="BI66" s="72"/>
      <c r="BJ66" s="54"/>
      <c r="BK66" s="72"/>
      <c r="BL66" s="54"/>
      <c r="BM66" s="54"/>
      <c r="BN66" s="54"/>
      <c r="BO66" s="54"/>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H66" s="107"/>
    </row>
    <row r="67" spans="3:138" s="50" customFormat="1" ht="12" customHeight="1" x14ac:dyDescent="0.2">
      <c r="C67" s="71"/>
      <c r="D67" s="72"/>
      <c r="E67" s="72"/>
      <c r="F67" s="72"/>
      <c r="G67" s="72"/>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72"/>
      <c r="BH67" s="54"/>
      <c r="BI67" s="72"/>
      <c r="BJ67" s="54"/>
      <c r="BK67" s="72"/>
      <c r="BL67" s="54"/>
      <c r="BM67" s="54"/>
      <c r="BN67" s="54"/>
      <c r="BO67" s="54"/>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H67" s="107"/>
    </row>
    <row r="68" spans="3:138" s="50" customFormat="1" ht="12" customHeight="1" x14ac:dyDescent="0.2">
      <c r="C68" s="71"/>
      <c r="D68" s="72"/>
      <c r="E68" s="72"/>
      <c r="F68" s="72"/>
      <c r="G68" s="72"/>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72"/>
      <c r="BH68" s="54"/>
      <c r="BI68" s="72"/>
      <c r="BJ68" s="54"/>
      <c r="BK68" s="72"/>
      <c r="BL68" s="54"/>
      <c r="BM68" s="54"/>
      <c r="BN68" s="54"/>
      <c r="BO68" s="54"/>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H68" s="107"/>
    </row>
    <row r="69" spans="3:138" s="50" customFormat="1" ht="12" customHeight="1" x14ac:dyDescent="0.2">
      <c r="C69" s="71"/>
      <c r="D69" s="72"/>
      <c r="E69" s="72"/>
      <c r="F69" s="72"/>
      <c r="G69" s="72"/>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72"/>
      <c r="BH69" s="54"/>
      <c r="BI69" s="72"/>
      <c r="BJ69" s="54"/>
      <c r="BK69" s="72"/>
      <c r="BL69" s="54"/>
      <c r="BM69" s="54"/>
      <c r="BN69" s="54"/>
      <c r="BO69" s="54"/>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H69" s="107"/>
    </row>
    <row r="70" spans="3:138" s="50" customFormat="1" ht="12" customHeight="1" x14ac:dyDescent="0.2">
      <c r="C70" s="71"/>
      <c r="D70" s="72"/>
      <c r="E70" s="72"/>
      <c r="F70" s="72"/>
      <c r="G70" s="72"/>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72"/>
      <c r="BH70" s="54"/>
      <c r="BI70" s="72"/>
      <c r="BJ70" s="54"/>
      <c r="BK70" s="72"/>
      <c r="BL70" s="54"/>
      <c r="BM70" s="54"/>
      <c r="BN70" s="54"/>
      <c r="BO70" s="54"/>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H70" s="107"/>
    </row>
    <row r="71" spans="3:138" s="50" customFormat="1" ht="12" customHeight="1" x14ac:dyDescent="0.2">
      <c r="C71" s="71"/>
      <c r="D71" s="72"/>
      <c r="E71" s="72"/>
      <c r="F71" s="72"/>
      <c r="G71" s="72"/>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72"/>
      <c r="BH71" s="54"/>
      <c r="BI71" s="72"/>
      <c r="BJ71" s="54"/>
      <c r="BK71" s="72"/>
      <c r="BL71" s="54"/>
      <c r="BM71" s="54"/>
      <c r="BN71" s="54"/>
      <c r="BO71" s="54"/>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H71" s="107"/>
    </row>
    <row r="72" spans="3:138" s="50" customFormat="1" ht="12" customHeight="1" x14ac:dyDescent="0.2">
      <c r="C72" s="71"/>
      <c r="D72" s="72"/>
      <c r="E72" s="72"/>
      <c r="F72" s="72"/>
      <c r="G72" s="72"/>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72"/>
      <c r="BH72" s="54"/>
      <c r="BI72" s="72"/>
      <c r="BJ72" s="54"/>
      <c r="BK72" s="72"/>
      <c r="BL72" s="54"/>
      <c r="BM72" s="54"/>
      <c r="BN72" s="54"/>
      <c r="BO72" s="54"/>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H72" s="107"/>
    </row>
    <row r="73" spans="3:138" s="50" customFormat="1" ht="12" customHeight="1" x14ac:dyDescent="0.2">
      <c r="C73" s="71"/>
      <c r="D73" s="72"/>
      <c r="E73" s="72"/>
      <c r="F73" s="72"/>
      <c r="G73" s="72"/>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72"/>
      <c r="BH73" s="54"/>
      <c r="BI73" s="72"/>
      <c r="BJ73" s="54"/>
      <c r="BK73" s="72"/>
      <c r="BL73" s="54"/>
      <c r="BM73" s="54"/>
      <c r="BN73" s="54"/>
      <c r="BO73" s="54"/>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H73" s="107"/>
    </row>
    <row r="74" spans="3:138" ht="12" customHeight="1" x14ac:dyDescent="0.2">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row>
    <row r="75" spans="3:138" ht="12" customHeight="1" x14ac:dyDescent="0.2">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row>
    <row r="76" spans="3:138" ht="12" customHeight="1" x14ac:dyDescent="0.2">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row>
    <row r="77" spans="3:138" ht="12" customHeight="1" x14ac:dyDescent="0.2">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row>
  </sheetData>
  <mergeCells count="30">
    <mergeCell ref="BP2:CS2"/>
    <mergeCell ref="CT2:EC2"/>
    <mergeCell ref="ED2:FG2"/>
    <mergeCell ref="D2:D3"/>
    <mergeCell ref="H2:AM2"/>
    <mergeCell ref="AN2:BE2"/>
    <mergeCell ref="AW3:AY3"/>
    <mergeCell ref="AZ3:BB3"/>
    <mergeCell ref="BC3:BE3"/>
    <mergeCell ref="H3:O3"/>
    <mergeCell ref="BF2:BK2"/>
    <mergeCell ref="P3:W3"/>
    <mergeCell ref="X3:AE3"/>
    <mergeCell ref="AF3:AM3"/>
    <mergeCell ref="AN3:AP3"/>
    <mergeCell ref="AQ3:AS3"/>
    <mergeCell ref="AT3:AV3"/>
    <mergeCell ref="BF3:BG3"/>
    <mergeCell ref="BH3:BI3"/>
    <mergeCell ref="BJ3:BK3"/>
    <mergeCell ref="BL2:BO2"/>
    <mergeCell ref="EX3:FG3"/>
    <mergeCell ref="BP3:BY3"/>
    <mergeCell ref="BZ3:CI3"/>
    <mergeCell ref="CJ3:CS3"/>
    <mergeCell ref="CT3:DE3"/>
    <mergeCell ref="DF3:DQ3"/>
    <mergeCell ref="DR3:EC3"/>
    <mergeCell ref="ED3:EM3"/>
    <mergeCell ref="EN3:EW3"/>
  </mergeCells>
  <printOptions horizontalCentered="1"/>
  <pageMargins left="0.19685039370078741" right="0.19685039370078741" top="0.39370078740157483" bottom="0.59055118110236227" header="0.51181102362204722" footer="0.51181102362204722"/>
  <pageSetup paperSize="9" scale="62" fitToWidth="0" orientation="landscape" r:id="rId1"/>
  <headerFooter alignWithMargins="0">
    <oddFooter>&amp;L&amp;8&amp;A&amp;R&amp;8&amp;P</oddFooter>
  </headerFooter>
  <colBreaks count="2" manualBreakCount="2">
    <brk id="31" min="1" max="79" man="1"/>
    <brk id="153"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W69"/>
  <sheetViews>
    <sheetView zoomScale="88" zoomScaleNormal="88" workbookViewId="0">
      <pane xSplit="7" ySplit="4" topLeftCell="H5" activePane="bottomRight" state="frozen"/>
      <selection activeCell="C43" sqref="C43"/>
      <selection pane="topRight" activeCell="C43" sqref="C43"/>
      <selection pane="bottomLeft" activeCell="C43" sqref="C43"/>
      <selection pane="bottomRight" activeCell="H1" sqref="H1:N1048576"/>
    </sheetView>
  </sheetViews>
  <sheetFormatPr defaultColWidth="9.33203125" defaultRowHeight="12" customHeight="1" x14ac:dyDescent="0.2"/>
  <cols>
    <col min="1" max="2" width="4.109375" style="50" customWidth="1"/>
    <col min="3" max="3" width="4.44140625" style="71" customWidth="1"/>
    <col min="4" max="4" width="24.5546875" style="72" customWidth="1"/>
    <col min="5" max="5" width="5.5546875" style="10" customWidth="1"/>
    <col min="6" max="6" width="4.5546875" style="10" customWidth="1"/>
    <col min="7" max="7" width="5.44140625" style="10" customWidth="1"/>
    <col min="8" max="13" width="5.6640625" style="11" hidden="1" customWidth="1"/>
    <col min="14" max="14" width="5.6640625" style="12" hidden="1" customWidth="1"/>
    <col min="15" max="20" width="5.6640625" style="11" customWidth="1"/>
    <col min="21" max="21" width="5.6640625" style="12" customWidth="1"/>
    <col min="22" max="27" width="5.6640625" style="11" customWidth="1"/>
    <col min="28" max="28" width="5.6640625" style="12" customWidth="1"/>
    <col min="29" max="34" width="5.6640625" style="11" customWidth="1"/>
    <col min="35" max="35" width="5.6640625" style="12" customWidth="1"/>
    <col min="36" max="93" width="5.6640625" style="11" customWidth="1"/>
    <col min="94" max="94" width="5.6640625" style="169" customWidth="1"/>
    <col min="95" max="105" width="5.6640625" style="11" customWidth="1"/>
    <col min="106" max="106" width="5.6640625" style="169" customWidth="1"/>
    <col min="107" max="117" width="5.6640625" style="11" customWidth="1"/>
    <col min="118" max="118" width="5.6640625" style="169" customWidth="1"/>
    <col min="119" max="123" width="5.6640625" style="11" customWidth="1"/>
    <col min="124" max="133" width="5.6640625" style="8" customWidth="1"/>
    <col min="134" max="153" width="6.6640625" style="8" customWidth="1"/>
    <col min="154" max="16384" width="9.33203125" style="8"/>
  </cols>
  <sheetData>
    <row r="1" spans="1:153" ht="12" customHeight="1" x14ac:dyDescent="0.2">
      <c r="A1" s="8"/>
      <c r="B1" s="8"/>
      <c r="C1" s="9"/>
      <c r="D1" s="10"/>
      <c r="H1" s="12"/>
      <c r="I1" s="12"/>
      <c r="N1" s="11"/>
      <c r="U1" s="11"/>
      <c r="AB1" s="11"/>
      <c r="AI1" s="11"/>
      <c r="AW1" s="10"/>
      <c r="AY1" s="10"/>
      <c r="BA1" s="10"/>
      <c r="BB1" s="10"/>
      <c r="BC1" s="10"/>
      <c r="BD1" s="112"/>
      <c r="BE1" s="10"/>
      <c r="CP1" s="11"/>
      <c r="DB1" s="11"/>
      <c r="DN1" s="11"/>
      <c r="DX1" s="14"/>
    </row>
    <row r="2" spans="1:153" s="115" customFormat="1" ht="12" customHeight="1" x14ac:dyDescent="0.2">
      <c r="A2" s="113"/>
      <c r="B2" s="113"/>
      <c r="C2" s="114"/>
      <c r="D2" s="293" t="s">
        <v>215</v>
      </c>
      <c r="E2" s="13"/>
      <c r="F2" s="13"/>
      <c r="G2" s="13"/>
      <c r="H2" s="299" t="s">
        <v>33</v>
      </c>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t="s">
        <v>216</v>
      </c>
      <c r="AK2" s="299"/>
      <c r="AL2" s="299"/>
      <c r="AM2" s="299"/>
      <c r="AN2" s="299"/>
      <c r="AO2" s="299"/>
      <c r="AP2" s="299"/>
      <c r="AQ2" s="299"/>
      <c r="AR2" s="299"/>
      <c r="AS2" s="299"/>
      <c r="AT2" s="299"/>
      <c r="AU2" s="299"/>
      <c r="AV2" s="299" t="s">
        <v>35</v>
      </c>
      <c r="AW2" s="299"/>
      <c r="AX2" s="299"/>
      <c r="AY2" s="299"/>
      <c r="AZ2" s="299"/>
      <c r="BA2" s="299"/>
      <c r="BB2" s="299" t="s">
        <v>36</v>
      </c>
      <c r="BC2" s="299"/>
      <c r="BD2" s="299"/>
      <c r="BE2" s="299"/>
      <c r="BF2" s="290" t="s">
        <v>37</v>
      </c>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291"/>
      <c r="CI2" s="292"/>
      <c r="CJ2" s="290" t="s">
        <v>38</v>
      </c>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291"/>
      <c r="DK2" s="291"/>
      <c r="DL2" s="291"/>
      <c r="DM2" s="291"/>
      <c r="DN2" s="291"/>
      <c r="DO2" s="291"/>
      <c r="DP2" s="291"/>
      <c r="DQ2" s="291"/>
      <c r="DR2" s="291"/>
      <c r="DS2" s="292"/>
      <c r="DT2" s="290" t="s">
        <v>39</v>
      </c>
      <c r="DU2" s="291"/>
      <c r="DV2" s="291"/>
      <c r="DW2" s="291"/>
      <c r="DX2" s="291"/>
      <c r="DY2" s="291"/>
      <c r="DZ2" s="291"/>
      <c r="EA2" s="291"/>
      <c r="EB2" s="291"/>
      <c r="EC2" s="291"/>
      <c r="ED2" s="291"/>
      <c r="EE2" s="291"/>
      <c r="EF2" s="291"/>
      <c r="EG2" s="291"/>
      <c r="EH2" s="291"/>
      <c r="EI2" s="291"/>
      <c r="EJ2" s="291"/>
      <c r="EK2" s="291"/>
      <c r="EL2" s="291"/>
      <c r="EM2" s="291"/>
      <c r="EN2" s="291"/>
      <c r="EO2" s="291"/>
      <c r="EP2" s="291"/>
      <c r="EQ2" s="291"/>
      <c r="ER2" s="291"/>
      <c r="ES2" s="291"/>
      <c r="ET2" s="291"/>
      <c r="EU2" s="291"/>
      <c r="EV2" s="291"/>
      <c r="EW2" s="292"/>
    </row>
    <row r="3" spans="1:153" ht="12" customHeight="1" x14ac:dyDescent="0.2">
      <c r="A3" s="107"/>
      <c r="B3" s="107"/>
      <c r="C3" s="116"/>
      <c r="D3" s="298"/>
      <c r="H3" s="287" t="s">
        <v>40</v>
      </c>
      <c r="I3" s="288"/>
      <c r="J3" s="288"/>
      <c r="K3" s="288"/>
      <c r="L3" s="288"/>
      <c r="M3" s="288"/>
      <c r="N3" s="289"/>
      <c r="O3" s="287" t="s">
        <v>41</v>
      </c>
      <c r="P3" s="288"/>
      <c r="Q3" s="288"/>
      <c r="R3" s="288"/>
      <c r="S3" s="288"/>
      <c r="T3" s="288"/>
      <c r="U3" s="289"/>
      <c r="V3" s="287" t="s">
        <v>42</v>
      </c>
      <c r="W3" s="288"/>
      <c r="X3" s="288"/>
      <c r="Y3" s="288"/>
      <c r="Z3" s="288"/>
      <c r="AA3" s="288"/>
      <c r="AB3" s="289"/>
      <c r="AC3" s="287" t="s">
        <v>43</v>
      </c>
      <c r="AD3" s="288"/>
      <c r="AE3" s="288"/>
      <c r="AF3" s="288"/>
      <c r="AG3" s="288"/>
      <c r="AH3" s="288"/>
      <c r="AI3" s="289"/>
      <c r="AJ3" s="287" t="s">
        <v>217</v>
      </c>
      <c r="AK3" s="288"/>
      <c r="AL3" s="288"/>
      <c r="AM3" s="289"/>
      <c r="AN3" s="287" t="s">
        <v>218</v>
      </c>
      <c r="AO3" s="288"/>
      <c r="AP3" s="288"/>
      <c r="AQ3" s="289"/>
      <c r="AR3" s="287" t="s">
        <v>219</v>
      </c>
      <c r="AS3" s="288"/>
      <c r="AT3" s="288"/>
      <c r="AU3" s="289"/>
      <c r="AV3" s="287" t="s">
        <v>51</v>
      </c>
      <c r="AW3" s="289"/>
      <c r="AX3" s="287" t="s">
        <v>52</v>
      </c>
      <c r="AY3" s="289"/>
      <c r="AZ3" s="287" t="s">
        <v>53</v>
      </c>
      <c r="BA3" s="289"/>
      <c r="BB3" s="15" t="s">
        <v>50</v>
      </c>
      <c r="BC3" s="15" t="s">
        <v>51</v>
      </c>
      <c r="BD3" s="15" t="s">
        <v>52</v>
      </c>
      <c r="BE3" s="15" t="s">
        <v>53</v>
      </c>
      <c r="BF3" s="300" t="s">
        <v>41</v>
      </c>
      <c r="BG3" s="300"/>
      <c r="BH3" s="300"/>
      <c r="BI3" s="300"/>
      <c r="BJ3" s="300"/>
      <c r="BK3" s="300"/>
      <c r="BL3" s="300"/>
      <c r="BM3" s="300"/>
      <c r="BN3" s="300"/>
      <c r="BO3" s="300"/>
      <c r="BP3" s="287" t="s">
        <v>42</v>
      </c>
      <c r="BQ3" s="288"/>
      <c r="BR3" s="288"/>
      <c r="BS3" s="288"/>
      <c r="BT3" s="288"/>
      <c r="BU3" s="288"/>
      <c r="BV3" s="288"/>
      <c r="BW3" s="288"/>
      <c r="BX3" s="288"/>
      <c r="BY3" s="289"/>
      <c r="BZ3" s="118" t="s">
        <v>43</v>
      </c>
      <c r="CA3" s="119"/>
      <c r="CB3" s="119"/>
      <c r="CC3" s="119"/>
      <c r="CD3" s="119"/>
      <c r="CE3" s="119"/>
      <c r="CF3" s="119"/>
      <c r="CG3" s="119"/>
      <c r="CH3" s="119"/>
      <c r="CI3" s="275"/>
      <c r="CJ3" s="301" t="s">
        <v>54</v>
      </c>
      <c r="CK3" s="288"/>
      <c r="CL3" s="288"/>
      <c r="CM3" s="288"/>
      <c r="CN3" s="288"/>
      <c r="CO3" s="288"/>
      <c r="CP3" s="288"/>
      <c r="CQ3" s="288"/>
      <c r="CR3" s="288"/>
      <c r="CS3" s="288"/>
      <c r="CT3" s="288"/>
      <c r="CU3" s="302"/>
      <c r="CV3" s="301" t="s">
        <v>55</v>
      </c>
      <c r="CW3" s="288"/>
      <c r="CX3" s="288"/>
      <c r="CY3" s="288"/>
      <c r="CZ3" s="288"/>
      <c r="DA3" s="288"/>
      <c r="DB3" s="288"/>
      <c r="DC3" s="288"/>
      <c r="DD3" s="288"/>
      <c r="DE3" s="288"/>
      <c r="DF3" s="288"/>
      <c r="DG3" s="302"/>
      <c r="DH3" s="301" t="s">
        <v>56</v>
      </c>
      <c r="DI3" s="288"/>
      <c r="DJ3" s="288"/>
      <c r="DK3" s="288"/>
      <c r="DL3" s="288"/>
      <c r="DM3" s="288"/>
      <c r="DN3" s="288"/>
      <c r="DO3" s="288"/>
      <c r="DP3" s="288"/>
      <c r="DQ3" s="288"/>
      <c r="DR3" s="288"/>
      <c r="DS3" s="302"/>
      <c r="DT3" s="121">
        <v>2015</v>
      </c>
      <c r="DU3" s="120"/>
      <c r="DV3" s="120"/>
      <c r="DW3" s="120"/>
      <c r="DX3" s="120"/>
      <c r="DY3" s="120"/>
      <c r="DZ3" s="120"/>
      <c r="EA3" s="120"/>
      <c r="EB3" s="120"/>
      <c r="EC3" s="120"/>
      <c r="ED3" s="287">
        <v>2016</v>
      </c>
      <c r="EE3" s="288"/>
      <c r="EF3" s="288"/>
      <c r="EG3" s="288"/>
      <c r="EH3" s="288"/>
      <c r="EI3" s="288"/>
      <c r="EJ3" s="288"/>
      <c r="EK3" s="288"/>
      <c r="EL3" s="288"/>
      <c r="EM3" s="289"/>
      <c r="EN3" s="287">
        <v>2017</v>
      </c>
      <c r="EO3" s="288"/>
      <c r="EP3" s="288"/>
      <c r="EQ3" s="288"/>
      <c r="ER3" s="288"/>
      <c r="ES3" s="288"/>
      <c r="ET3" s="288"/>
      <c r="EU3" s="288"/>
      <c r="EV3" s="288"/>
      <c r="EW3" s="289"/>
    </row>
    <row r="4" spans="1:153" ht="42" customHeight="1" x14ac:dyDescent="0.2">
      <c r="A4" s="16" t="s">
        <v>57</v>
      </c>
      <c r="B4" s="16" t="s">
        <v>220</v>
      </c>
      <c r="C4" s="16" t="s">
        <v>59</v>
      </c>
      <c r="D4" s="16" t="s">
        <v>221</v>
      </c>
      <c r="E4" s="16" t="s">
        <v>61</v>
      </c>
      <c r="F4" s="17" t="s">
        <v>62</v>
      </c>
      <c r="G4" s="16" t="s">
        <v>63</v>
      </c>
      <c r="H4" s="16" t="s">
        <v>64</v>
      </c>
      <c r="I4" s="16" t="s">
        <v>65</v>
      </c>
      <c r="J4" s="16" t="s">
        <v>66</v>
      </c>
      <c r="K4" s="16" t="s">
        <v>67</v>
      </c>
      <c r="L4" s="16" t="s">
        <v>68</v>
      </c>
      <c r="M4" s="16" t="s">
        <v>69</v>
      </c>
      <c r="N4" s="122" t="s">
        <v>222</v>
      </c>
      <c r="O4" s="16" t="s">
        <v>64</v>
      </c>
      <c r="P4" s="16" t="s">
        <v>65</v>
      </c>
      <c r="Q4" s="16" t="s">
        <v>66</v>
      </c>
      <c r="R4" s="16" t="s">
        <v>67</v>
      </c>
      <c r="S4" s="16" t="s">
        <v>68</v>
      </c>
      <c r="T4" s="16" t="s">
        <v>69</v>
      </c>
      <c r="U4" s="122" t="s">
        <v>222</v>
      </c>
      <c r="V4" s="16" t="s">
        <v>64</v>
      </c>
      <c r="W4" s="16" t="s">
        <v>65</v>
      </c>
      <c r="X4" s="16" t="s">
        <v>66</v>
      </c>
      <c r="Y4" s="16" t="s">
        <v>67</v>
      </c>
      <c r="Z4" s="16" t="s">
        <v>68</v>
      </c>
      <c r="AA4" s="16" t="s">
        <v>69</v>
      </c>
      <c r="AB4" s="122" t="s">
        <v>222</v>
      </c>
      <c r="AC4" s="16" t="s">
        <v>64</v>
      </c>
      <c r="AD4" s="16" t="s">
        <v>65</v>
      </c>
      <c r="AE4" s="16" t="s">
        <v>66</v>
      </c>
      <c r="AF4" s="16" t="s">
        <v>67</v>
      </c>
      <c r="AG4" s="16" t="s">
        <v>68</v>
      </c>
      <c r="AH4" s="16" t="s">
        <v>69</v>
      </c>
      <c r="AI4" s="122" t="s">
        <v>222</v>
      </c>
      <c r="AJ4" s="16" t="s">
        <v>72</v>
      </c>
      <c r="AK4" s="16" t="s">
        <v>73</v>
      </c>
      <c r="AL4" s="16" t="s">
        <v>74</v>
      </c>
      <c r="AM4" s="16" t="s">
        <v>223</v>
      </c>
      <c r="AN4" s="16" t="s">
        <v>72</v>
      </c>
      <c r="AO4" s="16" t="s">
        <v>73</v>
      </c>
      <c r="AP4" s="16" t="s">
        <v>74</v>
      </c>
      <c r="AQ4" s="16" t="s">
        <v>223</v>
      </c>
      <c r="AR4" s="16" t="s">
        <v>72</v>
      </c>
      <c r="AS4" s="16" t="s">
        <v>73</v>
      </c>
      <c r="AT4" s="16" t="s">
        <v>74</v>
      </c>
      <c r="AU4" s="16" t="s">
        <v>223</v>
      </c>
      <c r="AV4" s="23" t="s">
        <v>75</v>
      </c>
      <c r="AW4" s="23" t="s">
        <v>76</v>
      </c>
      <c r="AX4" s="23" t="s">
        <v>75</v>
      </c>
      <c r="AY4" s="23" t="s">
        <v>76</v>
      </c>
      <c r="AZ4" s="23" t="s">
        <v>75</v>
      </c>
      <c r="BA4" s="23" t="s">
        <v>76</v>
      </c>
      <c r="BB4" s="21" t="s">
        <v>224</v>
      </c>
      <c r="BC4" s="21" t="s">
        <v>224</v>
      </c>
      <c r="BD4" s="21" t="s">
        <v>224</v>
      </c>
      <c r="BE4" s="21" t="s">
        <v>224</v>
      </c>
      <c r="BF4" s="22" t="s">
        <v>78</v>
      </c>
      <c r="BG4" s="22" t="s">
        <v>79</v>
      </c>
      <c r="BH4" s="22" t="s">
        <v>80</v>
      </c>
      <c r="BI4" s="22" t="s">
        <v>81</v>
      </c>
      <c r="BJ4" s="22" t="s">
        <v>82</v>
      </c>
      <c r="BK4" s="22" t="s">
        <v>83</v>
      </c>
      <c r="BL4" s="22" t="s">
        <v>84</v>
      </c>
      <c r="BM4" s="22" t="s">
        <v>85</v>
      </c>
      <c r="BN4" s="22" t="s">
        <v>86</v>
      </c>
      <c r="BO4" s="22" t="s">
        <v>87</v>
      </c>
      <c r="BP4" s="22" t="s">
        <v>78</v>
      </c>
      <c r="BQ4" s="22" t="s">
        <v>79</v>
      </c>
      <c r="BR4" s="22" t="s">
        <v>80</v>
      </c>
      <c r="BS4" s="22" t="s">
        <v>81</v>
      </c>
      <c r="BT4" s="22" t="s">
        <v>82</v>
      </c>
      <c r="BU4" s="22" t="s">
        <v>83</v>
      </c>
      <c r="BV4" s="22" t="s">
        <v>84</v>
      </c>
      <c r="BW4" s="22" t="s">
        <v>85</v>
      </c>
      <c r="BX4" s="22" t="s">
        <v>86</v>
      </c>
      <c r="BY4" s="22" t="s">
        <v>87</v>
      </c>
      <c r="BZ4" s="22" t="s">
        <v>78</v>
      </c>
      <c r="CA4" s="22" t="s">
        <v>79</v>
      </c>
      <c r="CB4" s="22" t="s">
        <v>80</v>
      </c>
      <c r="CC4" s="22" t="s">
        <v>81</v>
      </c>
      <c r="CD4" s="22" t="s">
        <v>82</v>
      </c>
      <c r="CE4" s="22" t="s">
        <v>83</v>
      </c>
      <c r="CF4" s="22" t="s">
        <v>84</v>
      </c>
      <c r="CG4" s="22" t="s">
        <v>85</v>
      </c>
      <c r="CH4" s="22" t="s">
        <v>86</v>
      </c>
      <c r="CI4" s="22" t="s">
        <v>87</v>
      </c>
      <c r="CJ4" s="25" t="s">
        <v>225</v>
      </c>
      <c r="CK4" s="16" t="s">
        <v>88</v>
      </c>
      <c r="CL4" s="16" t="s">
        <v>89</v>
      </c>
      <c r="CM4" s="16" t="s">
        <v>226</v>
      </c>
      <c r="CN4" s="17" t="s">
        <v>92</v>
      </c>
      <c r="CO4" s="24" t="s">
        <v>93</v>
      </c>
      <c r="CP4" s="123" t="s">
        <v>94</v>
      </c>
      <c r="CQ4" s="16" t="s">
        <v>95</v>
      </c>
      <c r="CR4" s="16" t="s">
        <v>96</v>
      </c>
      <c r="CS4" s="16" t="s">
        <v>97</v>
      </c>
      <c r="CT4" s="16" t="s">
        <v>98</v>
      </c>
      <c r="CU4" s="24" t="s">
        <v>99</v>
      </c>
      <c r="CV4" s="25" t="s">
        <v>225</v>
      </c>
      <c r="CW4" s="16" t="s">
        <v>88</v>
      </c>
      <c r="CX4" s="16" t="s">
        <v>89</v>
      </c>
      <c r="CY4" s="16" t="s">
        <v>226</v>
      </c>
      <c r="CZ4" s="17" t="s">
        <v>92</v>
      </c>
      <c r="DA4" s="24" t="s">
        <v>93</v>
      </c>
      <c r="DB4" s="123" t="s">
        <v>94</v>
      </c>
      <c r="DC4" s="16" t="s">
        <v>95</v>
      </c>
      <c r="DD4" s="16" t="s">
        <v>96</v>
      </c>
      <c r="DE4" s="16" t="s">
        <v>97</v>
      </c>
      <c r="DF4" s="16" t="s">
        <v>98</v>
      </c>
      <c r="DG4" s="24" t="s">
        <v>99</v>
      </c>
      <c r="DH4" s="25" t="s">
        <v>225</v>
      </c>
      <c r="DI4" s="16" t="s">
        <v>88</v>
      </c>
      <c r="DJ4" s="16" t="s">
        <v>89</v>
      </c>
      <c r="DK4" s="16" t="s">
        <v>226</v>
      </c>
      <c r="DL4" s="17" t="s">
        <v>92</v>
      </c>
      <c r="DM4" s="24" t="s">
        <v>93</v>
      </c>
      <c r="DN4" s="123" t="s">
        <v>94</v>
      </c>
      <c r="DO4" s="16" t="s">
        <v>95</v>
      </c>
      <c r="DP4" s="16" t="s">
        <v>96</v>
      </c>
      <c r="DQ4" s="16" t="s">
        <v>97</v>
      </c>
      <c r="DR4" s="16" t="s">
        <v>98</v>
      </c>
      <c r="DS4" s="24" t="s">
        <v>99</v>
      </c>
      <c r="DT4" s="25" t="s">
        <v>100</v>
      </c>
      <c r="DU4" s="16" t="s">
        <v>101</v>
      </c>
      <c r="DV4" s="16" t="s">
        <v>102</v>
      </c>
      <c r="DW4" s="16" t="s">
        <v>103</v>
      </c>
      <c r="DX4" s="16" t="s">
        <v>104</v>
      </c>
      <c r="DY4" s="16" t="s">
        <v>105</v>
      </c>
      <c r="DZ4" s="16" t="s">
        <v>106</v>
      </c>
      <c r="EA4" s="16" t="s">
        <v>107</v>
      </c>
      <c r="EB4" s="16" t="s">
        <v>108</v>
      </c>
      <c r="EC4" s="16" t="s">
        <v>109</v>
      </c>
      <c r="ED4" s="124" t="s">
        <v>100</v>
      </c>
      <c r="EE4" s="125" t="s">
        <v>101</v>
      </c>
      <c r="EF4" s="125" t="s">
        <v>102</v>
      </c>
      <c r="EG4" s="125" t="s">
        <v>103</v>
      </c>
      <c r="EH4" s="126" t="s">
        <v>104</v>
      </c>
      <c r="EI4" s="125" t="s">
        <v>105</v>
      </c>
      <c r="EJ4" s="125" t="s">
        <v>106</v>
      </c>
      <c r="EK4" s="125" t="s">
        <v>107</v>
      </c>
      <c r="EL4" s="125" t="s">
        <v>108</v>
      </c>
      <c r="EM4" s="125" t="s">
        <v>109</v>
      </c>
      <c r="EN4" s="124" t="s">
        <v>100</v>
      </c>
      <c r="EO4" s="125" t="s">
        <v>101</v>
      </c>
      <c r="EP4" s="125" t="s">
        <v>102</v>
      </c>
      <c r="EQ4" s="125" t="s">
        <v>103</v>
      </c>
      <c r="ER4" s="126" t="s">
        <v>104</v>
      </c>
      <c r="ES4" s="125" t="s">
        <v>105</v>
      </c>
      <c r="ET4" s="125" t="s">
        <v>106</v>
      </c>
      <c r="EU4" s="125" t="s">
        <v>107</v>
      </c>
      <c r="EV4" s="125" t="s">
        <v>108</v>
      </c>
      <c r="EW4" s="125" t="s">
        <v>109</v>
      </c>
    </row>
    <row r="5" spans="1:153" s="50" customFormat="1" ht="10.5" customHeight="1" x14ac:dyDescent="0.2">
      <c r="A5" s="127">
        <v>1187</v>
      </c>
      <c r="B5" s="127"/>
      <c r="C5" s="27">
        <v>3</v>
      </c>
      <c r="D5" s="28" t="s">
        <v>227</v>
      </c>
      <c r="E5" s="27" t="s">
        <v>111</v>
      </c>
      <c r="F5" s="117" t="s">
        <v>228</v>
      </c>
      <c r="G5" s="27" t="s">
        <v>229</v>
      </c>
      <c r="H5" s="128"/>
      <c r="I5" s="129"/>
      <c r="J5" s="129"/>
      <c r="K5" s="129"/>
      <c r="L5" s="129"/>
      <c r="M5" s="129"/>
      <c r="N5" s="31"/>
      <c r="O5" s="128"/>
      <c r="P5" s="129"/>
      <c r="Q5" s="129"/>
      <c r="R5" s="129"/>
      <c r="S5" s="129"/>
      <c r="T5" s="129"/>
      <c r="U5" s="31"/>
      <c r="V5" s="128"/>
      <c r="W5" s="129"/>
      <c r="X5" s="129"/>
      <c r="Y5" s="129"/>
      <c r="Z5" s="129"/>
      <c r="AA5" s="129"/>
      <c r="AB5" s="31"/>
      <c r="AC5" s="128">
        <f t="shared" ref="AC5:AC10" si="0">SUM(AD5:AH5)</f>
        <v>36</v>
      </c>
      <c r="AD5" s="129">
        <v>6</v>
      </c>
      <c r="AE5" s="129">
        <v>6</v>
      </c>
      <c r="AF5" s="129">
        <v>8</v>
      </c>
      <c r="AG5" s="129">
        <v>1</v>
      </c>
      <c r="AH5" s="129">
        <v>15</v>
      </c>
      <c r="AI5" s="31">
        <v>100.20833333333333</v>
      </c>
      <c r="AJ5" s="30"/>
      <c r="AK5" s="30"/>
      <c r="AL5" s="30"/>
      <c r="AM5" s="30"/>
      <c r="AN5" s="30"/>
      <c r="AO5" s="30"/>
      <c r="AP5" s="30"/>
      <c r="AQ5" s="30"/>
      <c r="AR5" s="30"/>
      <c r="AS5" s="30"/>
      <c r="AT5" s="30"/>
      <c r="AU5" s="30"/>
      <c r="AV5" s="130"/>
      <c r="AW5" s="130"/>
      <c r="AX5" s="130"/>
      <c r="AY5" s="130"/>
      <c r="AZ5" s="130">
        <v>7</v>
      </c>
      <c r="BA5" s="130"/>
      <c r="BB5" s="30"/>
      <c r="BC5" s="27"/>
      <c r="BD5" s="30"/>
      <c r="BE5" s="30">
        <v>36</v>
      </c>
      <c r="BF5" s="38"/>
      <c r="BG5" s="38"/>
      <c r="BH5" s="38"/>
      <c r="BI5" s="38"/>
      <c r="BJ5" s="36"/>
      <c r="BK5" s="38"/>
      <c r="BL5" s="38"/>
      <c r="BM5" s="38"/>
      <c r="BN5" s="38"/>
      <c r="BO5" s="36"/>
      <c r="BP5" s="38"/>
      <c r="BQ5" s="38"/>
      <c r="BR5" s="38"/>
      <c r="BS5" s="38"/>
      <c r="BT5" s="36"/>
      <c r="BU5" s="38"/>
      <c r="BV5" s="38"/>
      <c r="BW5" s="38"/>
      <c r="BX5" s="38"/>
      <c r="BY5" s="36"/>
      <c r="BZ5" s="38">
        <v>2</v>
      </c>
      <c r="CA5" s="38">
        <v>7</v>
      </c>
      <c r="CB5" s="38">
        <v>78</v>
      </c>
      <c r="CC5" s="38">
        <v>102</v>
      </c>
      <c r="CD5" s="36">
        <f t="shared" ref="CD5:CD16" si="1">(BZ5*1+CA5*2+CB5*3+CC5*4)/SUM(BZ5:CC5)</f>
        <v>3.4814814814814814</v>
      </c>
      <c r="CE5" s="38">
        <v>10</v>
      </c>
      <c r="CF5" s="38">
        <v>20</v>
      </c>
      <c r="CG5" s="38">
        <v>85</v>
      </c>
      <c r="CH5" s="38">
        <v>74</v>
      </c>
      <c r="CI5" s="36">
        <f t="shared" ref="CI5:CI16" si="2">(CE5*1+CF5*2+CG5*3+CH5*4)/SUM(CE5:CH5)</f>
        <v>3.17989417989418</v>
      </c>
      <c r="CJ5" s="132"/>
      <c r="CK5" s="26"/>
      <c r="CL5" s="26"/>
      <c r="CM5" s="26"/>
      <c r="CN5" s="26"/>
      <c r="CO5" s="39"/>
      <c r="CP5" s="40"/>
      <c r="CQ5" s="26"/>
      <c r="CR5" s="26"/>
      <c r="CS5" s="26"/>
      <c r="CT5" s="26"/>
      <c r="CU5" s="39"/>
      <c r="CV5" s="132"/>
      <c r="CW5" s="26"/>
      <c r="CX5" s="26"/>
      <c r="CY5" s="26"/>
      <c r="CZ5" s="26"/>
      <c r="DA5" s="39"/>
      <c r="DB5" s="40"/>
      <c r="DC5" s="26"/>
      <c r="DD5" s="26"/>
      <c r="DE5" s="26"/>
      <c r="DF5" s="26"/>
      <c r="DG5" s="39"/>
      <c r="DH5" s="132"/>
      <c r="DI5" s="26"/>
      <c r="DJ5" s="26"/>
      <c r="DK5" s="26"/>
      <c r="DL5" s="26"/>
      <c r="DM5" s="39"/>
      <c r="DN5" s="40"/>
      <c r="DO5" s="26"/>
      <c r="DP5" s="26"/>
      <c r="DQ5" s="26"/>
      <c r="DR5" s="26"/>
      <c r="DS5" s="39"/>
      <c r="DT5" s="44"/>
      <c r="DU5" s="42"/>
      <c r="DV5" s="42"/>
      <c r="DW5" s="42"/>
      <c r="DX5" s="43"/>
      <c r="DY5" s="42"/>
      <c r="DZ5" s="42"/>
      <c r="EA5" s="42"/>
      <c r="EB5" s="42"/>
      <c r="EC5" s="52"/>
      <c r="ED5" s="133"/>
      <c r="EE5" s="133"/>
      <c r="EF5" s="133"/>
      <c r="EG5" s="133"/>
      <c r="EH5" s="134"/>
      <c r="EI5" s="133"/>
      <c r="EJ5" s="133"/>
      <c r="EK5" s="133"/>
      <c r="EL5" s="133"/>
      <c r="EM5" s="133"/>
      <c r="EN5" s="133"/>
      <c r="EO5" s="133"/>
      <c r="EP5" s="133"/>
      <c r="EQ5" s="133"/>
      <c r="ER5" s="134"/>
      <c r="ES5" s="133"/>
      <c r="ET5" s="133"/>
      <c r="EU5" s="133"/>
      <c r="EV5" s="133"/>
      <c r="EW5" s="133"/>
    </row>
    <row r="6" spans="1:153" s="50" customFormat="1" ht="10.5" customHeight="1" x14ac:dyDescent="0.2">
      <c r="A6" s="127">
        <v>1086</v>
      </c>
      <c r="B6" s="127"/>
      <c r="C6" s="27">
        <v>7</v>
      </c>
      <c r="D6" s="28" t="s">
        <v>230</v>
      </c>
      <c r="E6" s="27" t="s">
        <v>114</v>
      </c>
      <c r="F6" s="117" t="s">
        <v>228</v>
      </c>
      <c r="G6" s="27" t="s">
        <v>115</v>
      </c>
      <c r="H6" s="128"/>
      <c r="I6" s="129"/>
      <c r="J6" s="129"/>
      <c r="K6" s="129"/>
      <c r="L6" s="129"/>
      <c r="M6" s="129"/>
      <c r="N6" s="31"/>
      <c r="O6" s="128">
        <f>SUM(P6:T6)</f>
        <v>94</v>
      </c>
      <c r="P6" s="129">
        <v>9</v>
      </c>
      <c r="Q6" s="129">
        <v>7</v>
      </c>
      <c r="R6" s="129">
        <v>43</v>
      </c>
      <c r="S6" s="129">
        <v>5</v>
      </c>
      <c r="T6" s="129">
        <v>30</v>
      </c>
      <c r="U6" s="31">
        <v>101.35087719298245</v>
      </c>
      <c r="V6" s="128">
        <f>SUM(W6:AA6)</f>
        <v>83</v>
      </c>
      <c r="W6" s="129">
        <v>6</v>
      </c>
      <c r="X6" s="129">
        <v>4</v>
      </c>
      <c r="Y6" s="129">
        <v>33</v>
      </c>
      <c r="Z6" s="129">
        <v>1</v>
      </c>
      <c r="AA6" s="129">
        <v>39</v>
      </c>
      <c r="AB6" s="31">
        <v>102</v>
      </c>
      <c r="AC6" s="128">
        <f t="shared" si="0"/>
        <v>84</v>
      </c>
      <c r="AD6" s="129">
        <v>6</v>
      </c>
      <c r="AE6" s="129">
        <v>9</v>
      </c>
      <c r="AF6" s="129">
        <v>24</v>
      </c>
      <c r="AG6" s="129">
        <v>5</v>
      </c>
      <c r="AH6" s="129">
        <v>40</v>
      </c>
      <c r="AI6" s="31">
        <v>102.26829268292683</v>
      </c>
      <c r="AJ6" s="30"/>
      <c r="AK6" s="30"/>
      <c r="AL6" s="30"/>
      <c r="AM6" s="30"/>
      <c r="AN6" s="30">
        <v>51</v>
      </c>
      <c r="AO6" s="30">
        <v>15</v>
      </c>
      <c r="AP6" s="30">
        <v>2</v>
      </c>
      <c r="AQ6" s="30">
        <v>26</v>
      </c>
      <c r="AR6" s="30">
        <v>43</v>
      </c>
      <c r="AS6" s="30">
        <v>17</v>
      </c>
      <c r="AT6" s="30">
        <v>1</v>
      </c>
      <c r="AU6" s="30">
        <v>22</v>
      </c>
      <c r="AV6" s="130">
        <v>13</v>
      </c>
      <c r="AW6" s="130"/>
      <c r="AX6" s="130">
        <v>19</v>
      </c>
      <c r="AY6" s="130">
        <v>5</v>
      </c>
      <c r="AZ6" s="130">
        <v>19</v>
      </c>
      <c r="BA6" s="130">
        <v>12</v>
      </c>
      <c r="BB6" s="30"/>
      <c r="BC6" s="30">
        <v>94</v>
      </c>
      <c r="BD6" s="30">
        <v>173</v>
      </c>
      <c r="BE6" s="30">
        <v>166</v>
      </c>
      <c r="BF6" s="38">
        <v>15</v>
      </c>
      <c r="BG6" s="38">
        <v>42</v>
      </c>
      <c r="BH6" s="38">
        <v>172</v>
      </c>
      <c r="BI6" s="38">
        <v>239</v>
      </c>
      <c r="BJ6" s="36">
        <f t="shared" ref="BJ6:BJ7" si="3">(BF6*1+BG6*2+BH6*3+BI6*4)/SUM(BF6:BI6)</f>
        <v>3.3568376068376069</v>
      </c>
      <c r="BK6" s="38">
        <v>58</v>
      </c>
      <c r="BL6" s="38">
        <v>98</v>
      </c>
      <c r="BM6" s="38">
        <v>192</v>
      </c>
      <c r="BN6" s="38">
        <v>120</v>
      </c>
      <c r="BO6" s="36">
        <f t="shared" ref="BO6:BO7" si="4">(BK6*1+BL6*2+BM6*3+BN6*4)/SUM(BK6:BN6)</f>
        <v>2.799145299145299</v>
      </c>
      <c r="BP6" s="38">
        <v>30</v>
      </c>
      <c r="BQ6" s="38">
        <v>64</v>
      </c>
      <c r="BR6" s="38">
        <v>324</v>
      </c>
      <c r="BS6" s="38">
        <v>437</v>
      </c>
      <c r="BT6" s="36">
        <f t="shared" ref="BT6:BT16" si="5">(BP6*1+BQ6*2+BR6*3+BS6*4)/SUM(BP6:BS6)</f>
        <v>3.3660818713450293</v>
      </c>
      <c r="BU6" s="38">
        <v>57</v>
      </c>
      <c r="BV6" s="38">
        <v>134</v>
      </c>
      <c r="BW6" s="38">
        <v>415</v>
      </c>
      <c r="BX6" s="38">
        <v>249</v>
      </c>
      <c r="BY6" s="36">
        <f t="shared" ref="BY6:BY16" si="6">(BU6*1+BV6*2+BW6*3+BX6*4)/SUM(BU6:BX6)</f>
        <v>3.0011695906432747</v>
      </c>
      <c r="BZ6" s="38">
        <v>26</v>
      </c>
      <c r="CA6" s="38">
        <v>54</v>
      </c>
      <c r="CB6" s="38">
        <v>303</v>
      </c>
      <c r="CC6" s="38">
        <v>488</v>
      </c>
      <c r="CD6" s="36">
        <f t="shared" si="1"/>
        <v>3.4385763490241104</v>
      </c>
      <c r="CE6" s="38">
        <v>55</v>
      </c>
      <c r="CF6" s="38">
        <v>127</v>
      </c>
      <c r="CG6" s="38">
        <v>394</v>
      </c>
      <c r="CH6" s="38">
        <v>295</v>
      </c>
      <c r="CI6" s="36">
        <f t="shared" si="2"/>
        <v>3.0665901262916186</v>
      </c>
      <c r="CJ6" s="132"/>
      <c r="CK6" s="26"/>
      <c r="CL6" s="26"/>
      <c r="CM6" s="26"/>
      <c r="CN6" s="26"/>
      <c r="CO6" s="39"/>
      <c r="CP6" s="40"/>
      <c r="CQ6" s="26"/>
      <c r="CR6" s="26"/>
      <c r="CS6" s="26"/>
      <c r="CT6" s="26"/>
      <c r="CU6" s="39"/>
      <c r="CV6" s="132"/>
      <c r="CW6" s="26"/>
      <c r="CX6" s="26"/>
      <c r="CY6" s="26"/>
      <c r="CZ6" s="26"/>
      <c r="DA6" s="39"/>
      <c r="DB6" s="40"/>
      <c r="DC6" s="26"/>
      <c r="DD6" s="26"/>
      <c r="DE6" s="26"/>
      <c r="DF6" s="26"/>
      <c r="DG6" s="39"/>
      <c r="DH6" s="132">
        <v>55</v>
      </c>
      <c r="DI6" s="26">
        <v>0</v>
      </c>
      <c r="DJ6" s="26">
        <v>0</v>
      </c>
      <c r="DK6" s="26">
        <v>0</v>
      </c>
      <c r="DL6" s="26">
        <v>0</v>
      </c>
      <c r="DM6" s="39">
        <f>(DH6*2+DI6*3+DJ6*4+DK6*5)/SUM(DH6:DK6)</f>
        <v>2</v>
      </c>
      <c r="DN6" s="40">
        <f>SUM(DH6:DL6)</f>
        <v>55</v>
      </c>
      <c r="DO6" s="26">
        <v>0</v>
      </c>
      <c r="DP6" s="26">
        <v>3</v>
      </c>
      <c r="DQ6" s="26">
        <v>35</v>
      </c>
      <c r="DR6" s="26">
        <v>17</v>
      </c>
      <c r="DS6" s="39">
        <v>107.74545454545455</v>
      </c>
      <c r="DT6" s="44"/>
      <c r="DU6" s="42"/>
      <c r="DV6" s="42"/>
      <c r="DW6" s="42"/>
      <c r="DX6" s="43"/>
      <c r="DY6" s="42"/>
      <c r="DZ6" s="42"/>
      <c r="EA6" s="42"/>
      <c r="EB6" s="42"/>
      <c r="EC6" s="52"/>
      <c r="ED6" s="133"/>
      <c r="EE6" s="133"/>
      <c r="EF6" s="133"/>
      <c r="EG6" s="133"/>
      <c r="EH6" s="134"/>
      <c r="EI6" s="133"/>
      <c r="EJ6" s="133"/>
      <c r="EK6" s="133"/>
      <c r="EL6" s="133"/>
      <c r="EM6" s="133"/>
      <c r="EN6" s="133">
        <v>4</v>
      </c>
      <c r="EO6" s="133">
        <v>19</v>
      </c>
      <c r="EP6" s="133">
        <v>5</v>
      </c>
      <c r="EQ6" s="133">
        <v>0</v>
      </c>
      <c r="ER6" s="43">
        <f t="shared" ref="ER6:ER7" si="7">SUM(EN6:EQ6)</f>
        <v>28</v>
      </c>
      <c r="ES6" s="135">
        <v>9</v>
      </c>
      <c r="ET6" s="133">
        <v>14</v>
      </c>
      <c r="EU6" s="133">
        <v>1</v>
      </c>
      <c r="EV6" s="133">
        <v>2</v>
      </c>
      <c r="EW6" s="133">
        <v>2</v>
      </c>
    </row>
    <row r="7" spans="1:153" s="50" customFormat="1" ht="10.5" customHeight="1" x14ac:dyDescent="0.2">
      <c r="A7" s="127">
        <v>1085</v>
      </c>
      <c r="B7" s="127"/>
      <c r="C7" s="27">
        <v>8</v>
      </c>
      <c r="D7" s="28" t="s">
        <v>231</v>
      </c>
      <c r="E7" s="27" t="s">
        <v>116</v>
      </c>
      <c r="F7" s="117" t="s">
        <v>228</v>
      </c>
      <c r="G7" s="27" t="s">
        <v>117</v>
      </c>
      <c r="H7" s="128"/>
      <c r="I7" s="129"/>
      <c r="J7" s="129"/>
      <c r="K7" s="129"/>
      <c r="L7" s="129"/>
      <c r="M7" s="129"/>
      <c r="N7" s="31"/>
      <c r="O7" s="128">
        <f>SUM(P7:T7)</f>
        <v>99</v>
      </c>
      <c r="P7" s="129">
        <v>8</v>
      </c>
      <c r="Q7" s="129">
        <v>16</v>
      </c>
      <c r="R7" s="129">
        <v>12</v>
      </c>
      <c r="S7" s="129">
        <v>5</v>
      </c>
      <c r="T7" s="129">
        <v>58</v>
      </c>
      <c r="U7" s="31">
        <v>103.77142857142857</v>
      </c>
      <c r="V7" s="128">
        <f>SUM(W7:AA7)</f>
        <v>168</v>
      </c>
      <c r="W7" s="129">
        <v>11</v>
      </c>
      <c r="X7" s="129">
        <v>11</v>
      </c>
      <c r="Y7" s="129">
        <v>23</v>
      </c>
      <c r="Z7" s="129">
        <v>4</v>
      </c>
      <c r="AA7" s="129">
        <v>119</v>
      </c>
      <c r="AB7" s="31">
        <v>101.89583333333333</v>
      </c>
      <c r="AC7" s="128">
        <f t="shared" si="0"/>
        <v>137</v>
      </c>
      <c r="AD7" s="129">
        <v>5</v>
      </c>
      <c r="AE7" s="129">
        <v>17</v>
      </c>
      <c r="AF7" s="129">
        <v>11</v>
      </c>
      <c r="AG7" s="129">
        <v>5</v>
      </c>
      <c r="AH7" s="129">
        <v>99</v>
      </c>
      <c r="AI7" s="31">
        <v>103.19354838709677</v>
      </c>
      <c r="AJ7" s="30"/>
      <c r="AK7" s="30"/>
      <c r="AL7" s="30"/>
      <c r="AM7" s="30"/>
      <c r="AN7" s="30">
        <v>59</v>
      </c>
      <c r="AO7" s="30">
        <v>6</v>
      </c>
      <c r="AP7" s="30">
        <v>3</v>
      </c>
      <c r="AQ7" s="30">
        <v>31</v>
      </c>
      <c r="AR7" s="30">
        <v>114</v>
      </c>
      <c r="AS7" s="30">
        <v>3</v>
      </c>
      <c r="AT7" s="30">
        <v>3</v>
      </c>
      <c r="AU7" s="30">
        <v>48</v>
      </c>
      <c r="AV7" s="130"/>
      <c r="AW7" s="130">
        <v>1</v>
      </c>
      <c r="AX7" s="130">
        <v>4</v>
      </c>
      <c r="AY7" s="130">
        <v>4</v>
      </c>
      <c r="AZ7" s="130">
        <v>1</v>
      </c>
      <c r="BA7" s="130">
        <v>8</v>
      </c>
      <c r="BB7" s="30"/>
      <c r="BC7" s="30">
        <v>99</v>
      </c>
      <c r="BD7" s="30">
        <v>263</v>
      </c>
      <c r="BE7" s="30">
        <v>299</v>
      </c>
      <c r="BF7" s="38">
        <v>23</v>
      </c>
      <c r="BG7" s="38">
        <v>62</v>
      </c>
      <c r="BH7" s="38">
        <v>207</v>
      </c>
      <c r="BI7" s="38">
        <v>222</v>
      </c>
      <c r="BJ7" s="36">
        <f t="shared" si="3"/>
        <v>3.2217898832684826</v>
      </c>
      <c r="BK7" s="38">
        <v>66</v>
      </c>
      <c r="BL7" s="38">
        <v>115</v>
      </c>
      <c r="BM7" s="38">
        <v>185</v>
      </c>
      <c r="BN7" s="38">
        <v>148</v>
      </c>
      <c r="BO7" s="36">
        <f t="shared" si="4"/>
        <v>2.8073929961089492</v>
      </c>
      <c r="BP7" s="38">
        <v>59</v>
      </c>
      <c r="BQ7" s="38">
        <v>151</v>
      </c>
      <c r="BR7" s="38">
        <v>640</v>
      </c>
      <c r="BS7" s="38">
        <v>722</v>
      </c>
      <c r="BT7" s="36">
        <f t="shared" si="5"/>
        <v>3.2881679389312977</v>
      </c>
      <c r="BU7" s="38">
        <v>129</v>
      </c>
      <c r="BV7" s="38">
        <v>202</v>
      </c>
      <c r="BW7" s="38">
        <v>725</v>
      </c>
      <c r="BX7" s="38">
        <v>516</v>
      </c>
      <c r="BY7" s="36">
        <f t="shared" si="6"/>
        <v>3.0356234096692112</v>
      </c>
      <c r="BZ7" s="38">
        <v>52</v>
      </c>
      <c r="CA7" s="38">
        <v>144</v>
      </c>
      <c r="CB7" s="38">
        <v>596</v>
      </c>
      <c r="CC7" s="38">
        <v>813</v>
      </c>
      <c r="CD7" s="36">
        <f t="shared" si="1"/>
        <v>3.35202492211838</v>
      </c>
      <c r="CE7" s="38">
        <v>140</v>
      </c>
      <c r="CF7" s="38">
        <v>194</v>
      </c>
      <c r="CG7" s="38">
        <v>621</v>
      </c>
      <c r="CH7" s="38">
        <v>650</v>
      </c>
      <c r="CI7" s="36">
        <f t="shared" si="2"/>
        <v>3.109657320872274</v>
      </c>
      <c r="CJ7" s="132"/>
      <c r="CK7" s="26"/>
      <c r="CL7" s="26"/>
      <c r="CM7" s="26"/>
      <c r="CN7" s="26"/>
      <c r="CO7" s="39"/>
      <c r="CP7" s="40"/>
      <c r="CQ7" s="26"/>
      <c r="CR7" s="26"/>
      <c r="CS7" s="26"/>
      <c r="CT7" s="26"/>
      <c r="CU7" s="39"/>
      <c r="CV7" s="132"/>
      <c r="CW7" s="26"/>
      <c r="CX7" s="26"/>
      <c r="CY7" s="26"/>
      <c r="CZ7" s="26"/>
      <c r="DA7" s="39"/>
      <c r="DB7" s="40"/>
      <c r="DC7" s="26"/>
      <c r="DD7" s="26"/>
      <c r="DE7" s="26"/>
      <c r="DF7" s="26"/>
      <c r="DG7" s="39"/>
      <c r="DH7" s="132">
        <v>61</v>
      </c>
      <c r="DI7" s="26">
        <v>0</v>
      </c>
      <c r="DJ7" s="26">
        <v>0</v>
      </c>
      <c r="DK7" s="26">
        <v>0</v>
      </c>
      <c r="DL7" s="26">
        <v>0</v>
      </c>
      <c r="DM7" s="39">
        <f>(DH7*2+DI7*3+DJ7*4+DK7*5)/SUM(DH7:DK7)</f>
        <v>2</v>
      </c>
      <c r="DN7" s="40">
        <f>SUM(DH7:DL7)</f>
        <v>61</v>
      </c>
      <c r="DO7" s="26">
        <v>0</v>
      </c>
      <c r="DP7" s="26">
        <v>4</v>
      </c>
      <c r="DQ7" s="26">
        <v>40</v>
      </c>
      <c r="DR7" s="26">
        <v>17</v>
      </c>
      <c r="DS7" s="39">
        <v>107.72131147540983</v>
      </c>
      <c r="DT7" s="44"/>
      <c r="DU7" s="42"/>
      <c r="DV7" s="42"/>
      <c r="DW7" s="42"/>
      <c r="DX7" s="43"/>
      <c r="DY7" s="42"/>
      <c r="DZ7" s="42"/>
      <c r="EA7" s="42"/>
      <c r="EB7" s="42"/>
      <c r="EC7" s="52"/>
      <c r="ED7" s="27"/>
      <c r="EE7" s="27"/>
      <c r="EF7" s="27"/>
      <c r="EG7" s="27"/>
      <c r="EH7" s="274"/>
      <c r="EI7" s="27"/>
      <c r="EJ7" s="27"/>
      <c r="EK7" s="27"/>
      <c r="EL7" s="27"/>
      <c r="EM7" s="27"/>
      <c r="EN7" s="27">
        <v>6</v>
      </c>
      <c r="EO7" s="27">
        <v>18</v>
      </c>
      <c r="EP7" s="27">
        <v>12</v>
      </c>
      <c r="EQ7" s="27">
        <v>1</v>
      </c>
      <c r="ER7" s="43">
        <f t="shared" si="7"/>
        <v>37</v>
      </c>
      <c r="ES7" s="135">
        <v>15</v>
      </c>
      <c r="ET7" s="27">
        <v>9</v>
      </c>
      <c r="EU7" s="27">
        <v>4</v>
      </c>
      <c r="EV7" s="27">
        <v>8</v>
      </c>
      <c r="EW7" s="27">
        <v>1</v>
      </c>
    </row>
    <row r="8" spans="1:153" s="50" customFormat="1" ht="10.5" customHeight="1" x14ac:dyDescent="0.2">
      <c r="A8" s="127">
        <v>495</v>
      </c>
      <c r="B8" s="127"/>
      <c r="C8" s="27">
        <v>10</v>
      </c>
      <c r="D8" s="28" t="s">
        <v>232</v>
      </c>
      <c r="E8" s="27" t="s">
        <v>111</v>
      </c>
      <c r="F8" s="117" t="s">
        <v>233</v>
      </c>
      <c r="G8" s="27"/>
      <c r="H8" s="128"/>
      <c r="I8" s="129"/>
      <c r="J8" s="129"/>
      <c r="K8" s="129"/>
      <c r="L8" s="129"/>
      <c r="M8" s="129"/>
      <c r="N8" s="31"/>
      <c r="O8" s="128"/>
      <c r="P8" s="129"/>
      <c r="Q8" s="129"/>
      <c r="R8" s="129"/>
      <c r="S8" s="129"/>
      <c r="T8" s="129"/>
      <c r="U8" s="31"/>
      <c r="V8" s="128">
        <f>SUM(W8:AA8)</f>
        <v>16</v>
      </c>
      <c r="W8" s="129">
        <v>3</v>
      </c>
      <c r="X8" s="129">
        <v>1</v>
      </c>
      <c r="Y8" s="129">
        <v>3</v>
      </c>
      <c r="Z8" s="129">
        <v>1</v>
      </c>
      <c r="AA8" s="129">
        <v>8</v>
      </c>
      <c r="AB8" s="31">
        <v>97</v>
      </c>
      <c r="AC8" s="128">
        <f t="shared" si="0"/>
        <v>12</v>
      </c>
      <c r="AD8" s="129">
        <v>2</v>
      </c>
      <c r="AE8" s="129">
        <v>4</v>
      </c>
      <c r="AF8" s="129">
        <v>3</v>
      </c>
      <c r="AG8" s="129">
        <v>1</v>
      </c>
      <c r="AH8" s="129">
        <v>2</v>
      </c>
      <c r="AI8" s="31">
        <v>94.555555555555557</v>
      </c>
      <c r="AJ8" s="30"/>
      <c r="AK8" s="30"/>
      <c r="AL8" s="30"/>
      <c r="AM8" s="30"/>
      <c r="AN8" s="30"/>
      <c r="AO8" s="30"/>
      <c r="AP8" s="30"/>
      <c r="AQ8" s="30"/>
      <c r="AR8" s="30">
        <v>7</v>
      </c>
      <c r="AS8" s="30">
        <v>3</v>
      </c>
      <c r="AT8" s="30">
        <v>1</v>
      </c>
      <c r="AU8" s="30">
        <v>5</v>
      </c>
      <c r="AV8" s="130"/>
      <c r="AW8" s="130"/>
      <c r="AX8" s="130"/>
      <c r="AY8" s="130"/>
      <c r="AZ8" s="130">
        <v>5</v>
      </c>
      <c r="BA8" s="130">
        <v>1</v>
      </c>
      <c r="BB8" s="30"/>
      <c r="BC8" s="30"/>
      <c r="BD8" s="30">
        <v>16</v>
      </c>
      <c r="BE8" s="30">
        <v>26</v>
      </c>
      <c r="BF8" s="38"/>
      <c r="BG8" s="38"/>
      <c r="BH8" s="38"/>
      <c r="BI8" s="38"/>
      <c r="BJ8" s="36"/>
      <c r="BK8" s="38"/>
      <c r="BL8" s="38"/>
      <c r="BM8" s="38"/>
      <c r="BN8" s="38"/>
      <c r="BO8" s="36"/>
      <c r="BP8" s="38">
        <v>2</v>
      </c>
      <c r="BQ8" s="38">
        <v>6</v>
      </c>
      <c r="BR8" s="38">
        <v>22</v>
      </c>
      <c r="BS8" s="38">
        <v>34</v>
      </c>
      <c r="BT8" s="36">
        <f t="shared" si="5"/>
        <v>3.375</v>
      </c>
      <c r="BU8" s="38">
        <v>6</v>
      </c>
      <c r="BV8" s="38">
        <v>11</v>
      </c>
      <c r="BW8" s="38">
        <v>27</v>
      </c>
      <c r="BX8" s="38">
        <v>20</v>
      </c>
      <c r="BY8" s="36">
        <f t="shared" si="6"/>
        <v>2.953125</v>
      </c>
      <c r="BZ8" s="38">
        <v>3</v>
      </c>
      <c r="CA8" s="38">
        <v>7</v>
      </c>
      <c r="CB8" s="38">
        <v>29</v>
      </c>
      <c r="CC8" s="38">
        <v>45</v>
      </c>
      <c r="CD8" s="36">
        <f t="shared" si="1"/>
        <v>3.3809523809523809</v>
      </c>
      <c r="CE8" s="38">
        <v>4</v>
      </c>
      <c r="CF8" s="38">
        <v>7</v>
      </c>
      <c r="CG8" s="38">
        <v>29</v>
      </c>
      <c r="CH8" s="38">
        <v>44</v>
      </c>
      <c r="CI8" s="36">
        <f t="shared" si="2"/>
        <v>3.3452380952380953</v>
      </c>
      <c r="CJ8" s="132"/>
      <c r="CK8" s="26"/>
      <c r="CL8" s="26"/>
      <c r="CM8" s="26"/>
      <c r="CN8" s="26"/>
      <c r="CO8" s="39"/>
      <c r="CP8" s="40"/>
      <c r="CQ8" s="26"/>
      <c r="CR8" s="26"/>
      <c r="CS8" s="26"/>
      <c r="CT8" s="26"/>
      <c r="CU8" s="39"/>
      <c r="CV8" s="132"/>
      <c r="CW8" s="26"/>
      <c r="CX8" s="26"/>
      <c r="CY8" s="26"/>
      <c r="CZ8" s="26"/>
      <c r="DA8" s="39"/>
      <c r="DB8" s="40"/>
      <c r="DC8" s="26"/>
      <c r="DD8" s="26"/>
      <c r="DE8" s="26"/>
      <c r="DF8" s="26"/>
      <c r="DG8" s="39"/>
      <c r="DH8" s="132"/>
      <c r="DI8" s="26"/>
      <c r="DJ8" s="26"/>
      <c r="DK8" s="26"/>
      <c r="DL8" s="26"/>
      <c r="DM8" s="39"/>
      <c r="DN8" s="40"/>
      <c r="DO8" s="26"/>
      <c r="DP8" s="26"/>
      <c r="DQ8" s="26"/>
      <c r="DR8" s="26"/>
      <c r="DS8" s="39"/>
      <c r="DT8" s="44"/>
      <c r="DU8" s="42"/>
      <c r="DV8" s="42"/>
      <c r="DW8" s="42"/>
      <c r="DX8" s="43"/>
      <c r="DY8" s="42"/>
      <c r="DZ8" s="42"/>
      <c r="EA8" s="42"/>
      <c r="EB8" s="42"/>
      <c r="EC8" s="52"/>
      <c r="ED8" s="27"/>
      <c r="EE8" s="27"/>
      <c r="EF8" s="27"/>
      <c r="EG8" s="27"/>
      <c r="EH8" s="274"/>
      <c r="EI8" s="27"/>
      <c r="EJ8" s="27"/>
      <c r="EK8" s="27"/>
      <c r="EL8" s="27"/>
      <c r="EM8" s="27"/>
      <c r="EN8" s="27"/>
      <c r="EO8" s="27"/>
      <c r="EP8" s="27"/>
      <c r="EQ8" s="27"/>
      <c r="ER8" s="274"/>
      <c r="ES8" s="27"/>
      <c r="ET8" s="27"/>
      <c r="EU8" s="27"/>
      <c r="EV8" s="27"/>
      <c r="EW8" s="27"/>
    </row>
    <row r="9" spans="1:153" s="50" customFormat="1" ht="10.5" customHeight="1" x14ac:dyDescent="0.2">
      <c r="A9" s="127">
        <v>489</v>
      </c>
      <c r="B9" s="127"/>
      <c r="C9" s="27">
        <v>11</v>
      </c>
      <c r="D9" s="28" t="s">
        <v>234</v>
      </c>
      <c r="E9" s="27" t="s">
        <v>111</v>
      </c>
      <c r="F9" s="117" t="s">
        <v>233</v>
      </c>
      <c r="G9" s="27" t="s">
        <v>120</v>
      </c>
      <c r="H9" s="128">
        <f t="shared" ref="H9:H17" si="8">SUM(I9:M9)</f>
        <v>121</v>
      </c>
      <c r="I9" s="129">
        <v>41</v>
      </c>
      <c r="J9" s="129">
        <v>47</v>
      </c>
      <c r="K9" s="129">
        <v>27</v>
      </c>
      <c r="L9" s="129">
        <v>1</v>
      </c>
      <c r="M9" s="129">
        <v>5</v>
      </c>
      <c r="N9" s="31">
        <v>98.539130434782606</v>
      </c>
      <c r="O9" s="128">
        <f t="shared" ref="O9:O16" si="9">SUM(P9:T9)</f>
        <v>106</v>
      </c>
      <c r="P9" s="129">
        <v>27</v>
      </c>
      <c r="Q9" s="129">
        <v>41</v>
      </c>
      <c r="R9" s="129">
        <v>25</v>
      </c>
      <c r="S9" s="129">
        <v>1</v>
      </c>
      <c r="T9" s="129">
        <v>12</v>
      </c>
      <c r="U9" s="31">
        <v>99.585106382978722</v>
      </c>
      <c r="V9" s="128">
        <f>SUM(W9:AA9)</f>
        <v>140</v>
      </c>
      <c r="W9" s="129">
        <v>30</v>
      </c>
      <c r="X9" s="129">
        <v>58</v>
      </c>
      <c r="Y9" s="129">
        <v>24</v>
      </c>
      <c r="Z9" s="129">
        <v>2</v>
      </c>
      <c r="AA9" s="129">
        <v>26</v>
      </c>
      <c r="AB9" s="31">
        <v>98.378378378378372</v>
      </c>
      <c r="AC9" s="128">
        <f t="shared" si="0"/>
        <v>130</v>
      </c>
      <c r="AD9" s="129">
        <v>32</v>
      </c>
      <c r="AE9" s="129">
        <v>55</v>
      </c>
      <c r="AF9" s="129">
        <v>23</v>
      </c>
      <c r="AG9" s="129">
        <v>0</v>
      </c>
      <c r="AH9" s="129">
        <v>20</v>
      </c>
      <c r="AI9" s="31">
        <v>97.36363636363636</v>
      </c>
      <c r="AJ9" s="30">
        <v>47</v>
      </c>
      <c r="AK9" s="30">
        <v>24</v>
      </c>
      <c r="AL9" s="30">
        <v>1</v>
      </c>
      <c r="AM9" s="30">
        <v>49</v>
      </c>
      <c r="AN9" s="30">
        <v>48</v>
      </c>
      <c r="AO9" s="30">
        <v>16</v>
      </c>
      <c r="AP9" s="30">
        <v>1</v>
      </c>
      <c r="AQ9" s="30">
        <v>41</v>
      </c>
      <c r="AR9" s="30">
        <v>52</v>
      </c>
      <c r="AS9" s="30">
        <v>34</v>
      </c>
      <c r="AT9" s="30">
        <v>0</v>
      </c>
      <c r="AU9" s="30">
        <v>53</v>
      </c>
      <c r="AV9" s="130">
        <v>3</v>
      </c>
      <c r="AW9" s="130">
        <v>26</v>
      </c>
      <c r="AX9" s="130">
        <v>13</v>
      </c>
      <c r="AY9" s="130">
        <v>20</v>
      </c>
      <c r="AZ9" s="130">
        <v>14</v>
      </c>
      <c r="BA9" s="130">
        <v>22</v>
      </c>
      <c r="BB9" s="30">
        <v>231</v>
      </c>
      <c r="BC9" s="30">
        <v>224</v>
      </c>
      <c r="BD9" s="30">
        <v>243</v>
      </c>
      <c r="BE9" s="30">
        <v>265</v>
      </c>
      <c r="BF9" s="38">
        <v>22</v>
      </c>
      <c r="BG9" s="38">
        <v>62</v>
      </c>
      <c r="BH9" s="38">
        <v>344</v>
      </c>
      <c r="BI9" s="38">
        <v>402</v>
      </c>
      <c r="BJ9" s="36">
        <f t="shared" ref="BJ9:BJ17" si="10">(BF9*1+BG9*2+BH9*3+BI9*4)/SUM(BF9:BI9)</f>
        <v>3.3566265060240963</v>
      </c>
      <c r="BK9" s="38">
        <v>40</v>
      </c>
      <c r="BL9" s="38">
        <v>133</v>
      </c>
      <c r="BM9" s="38">
        <v>400</v>
      </c>
      <c r="BN9" s="38">
        <v>257</v>
      </c>
      <c r="BO9" s="36">
        <f t="shared" ref="BO9:BO17" si="11">(BK9*1+BL9*2+BM9*3+BN9*4)/SUM(BK9:BN9)</f>
        <v>3.0530120481927709</v>
      </c>
      <c r="BP9" s="38">
        <v>28</v>
      </c>
      <c r="BQ9" s="38">
        <v>95</v>
      </c>
      <c r="BR9" s="38">
        <v>387</v>
      </c>
      <c r="BS9" s="38">
        <v>483</v>
      </c>
      <c r="BT9" s="36">
        <f t="shared" si="5"/>
        <v>3.3343403826787514</v>
      </c>
      <c r="BU9" s="38">
        <v>42</v>
      </c>
      <c r="BV9" s="38">
        <v>116</v>
      </c>
      <c r="BW9" s="38">
        <v>527</v>
      </c>
      <c r="BX9" s="38">
        <v>308</v>
      </c>
      <c r="BY9" s="36">
        <f t="shared" si="6"/>
        <v>3.1087613293051359</v>
      </c>
      <c r="BZ9" s="38">
        <v>16</v>
      </c>
      <c r="CA9" s="38">
        <v>92</v>
      </c>
      <c r="CB9" s="38">
        <v>362</v>
      </c>
      <c r="CC9" s="38">
        <v>504</v>
      </c>
      <c r="CD9" s="36">
        <f t="shared" si="1"/>
        <v>3.3901437371663246</v>
      </c>
      <c r="CE9" s="38">
        <v>41</v>
      </c>
      <c r="CF9" s="38">
        <v>130</v>
      </c>
      <c r="CG9" s="38">
        <v>459</v>
      </c>
      <c r="CH9" s="38">
        <v>344</v>
      </c>
      <c r="CI9" s="36">
        <f t="shared" si="2"/>
        <v>3.1355236139630391</v>
      </c>
      <c r="CJ9" s="132">
        <v>54</v>
      </c>
      <c r="CK9" s="26">
        <v>17</v>
      </c>
      <c r="CL9" s="26">
        <v>0</v>
      </c>
      <c r="CM9" s="26">
        <v>2</v>
      </c>
      <c r="CN9" s="26">
        <v>0</v>
      </c>
      <c r="CO9" s="39">
        <f t="shared" ref="CO9:CO17" si="12">(CJ9*2+CK9*3+CL9*4+CM9*5)/SUM(CJ9:CM9)</f>
        <v>2.3150684931506849</v>
      </c>
      <c r="CP9" s="40">
        <f t="shared" ref="CP9:CP37" si="13">SUM(CJ9:CN9)</f>
        <v>73</v>
      </c>
      <c r="CQ9" s="26">
        <v>0</v>
      </c>
      <c r="CR9" s="26">
        <v>11</v>
      </c>
      <c r="CS9" s="26">
        <v>48</v>
      </c>
      <c r="CT9" s="26">
        <v>14</v>
      </c>
      <c r="CU9" s="39">
        <v>105.58904109589041</v>
      </c>
      <c r="CV9" s="132">
        <v>66</v>
      </c>
      <c r="CW9" s="26">
        <v>32</v>
      </c>
      <c r="CX9" s="26">
        <v>2</v>
      </c>
      <c r="CY9" s="26">
        <v>2</v>
      </c>
      <c r="CZ9" s="26">
        <v>2</v>
      </c>
      <c r="DA9" s="39">
        <f t="shared" ref="DA9:DA17" si="14">(CV9*2+CW9*3+CX9*4+CY9*5)/SUM(CV9:CY9)</f>
        <v>2.4117647058823528</v>
      </c>
      <c r="DB9" s="40">
        <f t="shared" ref="DB9:DB52" si="15">SUM(CV9:CZ9)</f>
        <v>104</v>
      </c>
      <c r="DC9" s="26">
        <v>2</v>
      </c>
      <c r="DD9" s="26">
        <v>19</v>
      </c>
      <c r="DE9" s="26">
        <v>60</v>
      </c>
      <c r="DF9" s="26">
        <v>23</v>
      </c>
      <c r="DG9" s="39">
        <v>104.65384615384616</v>
      </c>
      <c r="DH9" s="132">
        <v>87</v>
      </c>
      <c r="DI9" s="26">
        <v>41</v>
      </c>
      <c r="DJ9" s="26">
        <v>4</v>
      </c>
      <c r="DK9" s="26">
        <v>1</v>
      </c>
      <c r="DL9" s="26">
        <v>0</v>
      </c>
      <c r="DM9" s="39">
        <f t="shared" ref="DM9:DM17" si="16">(DH9*2+DI9*3+DJ9*4+DK9*5)/SUM(DH9:DK9)</f>
        <v>2.3909774436090228</v>
      </c>
      <c r="DN9" s="40">
        <f t="shared" ref="DN9:DN17" si="17">SUM(DH9:DL9)</f>
        <v>133</v>
      </c>
      <c r="DO9" s="26">
        <v>6</v>
      </c>
      <c r="DP9" s="26">
        <v>25</v>
      </c>
      <c r="DQ9" s="26">
        <v>84</v>
      </c>
      <c r="DR9" s="26">
        <v>18</v>
      </c>
      <c r="DS9" s="39">
        <v>105.24861682508157</v>
      </c>
      <c r="DT9" s="44">
        <v>19</v>
      </c>
      <c r="DU9" s="42">
        <v>45</v>
      </c>
      <c r="DV9" s="42">
        <v>3</v>
      </c>
      <c r="DW9" s="42">
        <v>1</v>
      </c>
      <c r="DX9" s="43">
        <f>SUM(DT9:DW9)</f>
        <v>68</v>
      </c>
      <c r="DY9" s="42">
        <v>44</v>
      </c>
      <c r="DZ9" s="42">
        <v>18</v>
      </c>
      <c r="EA9" s="42">
        <v>2</v>
      </c>
      <c r="EB9" s="42">
        <v>4</v>
      </c>
      <c r="EC9" s="52">
        <v>0</v>
      </c>
      <c r="ED9" s="135">
        <v>31</v>
      </c>
      <c r="EE9" s="135">
        <v>54</v>
      </c>
      <c r="EF9" s="135">
        <v>11</v>
      </c>
      <c r="EG9" s="135">
        <v>1</v>
      </c>
      <c r="EH9" s="43">
        <f>SUM(ED9:EG9)</f>
        <v>97</v>
      </c>
      <c r="EI9" s="135">
        <v>55</v>
      </c>
      <c r="EJ9" s="135">
        <v>23</v>
      </c>
      <c r="EK9" s="135">
        <v>6</v>
      </c>
      <c r="EL9" s="135">
        <v>8</v>
      </c>
      <c r="EM9" s="135">
        <v>5</v>
      </c>
      <c r="EN9" s="135">
        <v>26</v>
      </c>
      <c r="EO9" s="135">
        <v>73</v>
      </c>
      <c r="EP9" s="135">
        <v>16</v>
      </c>
      <c r="EQ9" s="135">
        <v>3</v>
      </c>
      <c r="ER9" s="43">
        <f>SUM(EN9:EQ9)</f>
        <v>118</v>
      </c>
      <c r="ES9" s="135">
        <v>75</v>
      </c>
      <c r="ET9" s="135">
        <v>24</v>
      </c>
      <c r="EU9" s="135">
        <v>6</v>
      </c>
      <c r="EV9" s="135">
        <v>10</v>
      </c>
      <c r="EW9" s="135">
        <v>3</v>
      </c>
    </row>
    <row r="10" spans="1:153" s="50" customFormat="1" ht="10.5" customHeight="1" x14ac:dyDescent="0.2">
      <c r="A10" s="127">
        <v>488</v>
      </c>
      <c r="B10" s="127"/>
      <c r="C10" s="27">
        <v>12</v>
      </c>
      <c r="D10" s="28" t="s">
        <v>235</v>
      </c>
      <c r="E10" s="27" t="s">
        <v>111</v>
      </c>
      <c r="F10" s="117" t="s">
        <v>233</v>
      </c>
      <c r="G10" s="27" t="s">
        <v>122</v>
      </c>
      <c r="H10" s="128">
        <f t="shared" si="8"/>
        <v>169</v>
      </c>
      <c r="I10" s="129">
        <v>15</v>
      </c>
      <c r="J10" s="129">
        <v>74</v>
      </c>
      <c r="K10" s="129">
        <v>55</v>
      </c>
      <c r="L10" s="129">
        <v>3</v>
      </c>
      <c r="M10" s="129">
        <v>22</v>
      </c>
      <c r="N10" s="31">
        <v>98.081081081081081</v>
      </c>
      <c r="O10" s="128">
        <f t="shared" si="9"/>
        <v>200</v>
      </c>
      <c r="P10" s="129">
        <v>30</v>
      </c>
      <c r="Q10" s="129">
        <v>63</v>
      </c>
      <c r="R10" s="129">
        <v>71</v>
      </c>
      <c r="S10" s="129">
        <v>1</v>
      </c>
      <c r="T10" s="129">
        <v>35</v>
      </c>
      <c r="U10" s="31">
        <v>98.589285714285708</v>
      </c>
      <c r="V10" s="128">
        <f>SUM(W10:AA10)</f>
        <v>197</v>
      </c>
      <c r="W10" s="129">
        <v>20</v>
      </c>
      <c r="X10" s="129">
        <v>58</v>
      </c>
      <c r="Y10" s="129">
        <v>75</v>
      </c>
      <c r="Z10" s="129">
        <v>1</v>
      </c>
      <c r="AA10" s="129">
        <v>43</v>
      </c>
      <c r="AB10" s="31">
        <v>98.935483870967744</v>
      </c>
      <c r="AC10" s="128">
        <f t="shared" si="0"/>
        <v>216</v>
      </c>
      <c r="AD10" s="129">
        <v>35</v>
      </c>
      <c r="AE10" s="129">
        <v>74</v>
      </c>
      <c r="AF10" s="129">
        <v>63</v>
      </c>
      <c r="AG10" s="129">
        <v>4</v>
      </c>
      <c r="AH10" s="129">
        <v>40</v>
      </c>
      <c r="AI10" s="31">
        <v>97.787356321839084</v>
      </c>
      <c r="AJ10" s="30">
        <v>59</v>
      </c>
      <c r="AK10" s="30">
        <v>43</v>
      </c>
      <c r="AL10" s="30">
        <v>4</v>
      </c>
      <c r="AM10" s="30">
        <v>63</v>
      </c>
      <c r="AN10" s="30">
        <v>61</v>
      </c>
      <c r="AO10" s="30">
        <v>59</v>
      </c>
      <c r="AP10" s="30">
        <v>4</v>
      </c>
      <c r="AQ10" s="30">
        <v>77</v>
      </c>
      <c r="AR10" s="30">
        <v>60</v>
      </c>
      <c r="AS10" s="30">
        <v>74</v>
      </c>
      <c r="AT10" s="30">
        <v>9</v>
      </c>
      <c r="AU10" s="30">
        <v>54</v>
      </c>
      <c r="AV10" s="130">
        <v>67</v>
      </c>
      <c r="AW10" s="130">
        <v>27</v>
      </c>
      <c r="AX10" s="130">
        <v>68</v>
      </c>
      <c r="AY10" s="130">
        <v>37</v>
      </c>
      <c r="AZ10" s="130">
        <v>96</v>
      </c>
      <c r="BA10" s="130">
        <v>35</v>
      </c>
      <c r="BB10" s="30">
        <v>330</v>
      </c>
      <c r="BC10" s="30">
        <v>365</v>
      </c>
      <c r="BD10" s="30">
        <v>389</v>
      </c>
      <c r="BE10" s="30">
        <v>404</v>
      </c>
      <c r="BF10" s="38">
        <v>38</v>
      </c>
      <c r="BG10" s="38">
        <v>126</v>
      </c>
      <c r="BH10" s="38">
        <v>561</v>
      </c>
      <c r="BI10" s="38">
        <v>806</v>
      </c>
      <c r="BJ10" s="36">
        <f t="shared" si="10"/>
        <v>3.3945133899412148</v>
      </c>
      <c r="BK10" s="38">
        <v>103</v>
      </c>
      <c r="BL10" s="38">
        <v>195</v>
      </c>
      <c r="BM10" s="38">
        <v>696</v>
      </c>
      <c r="BN10" s="38">
        <v>537</v>
      </c>
      <c r="BO10" s="36">
        <f t="shared" si="11"/>
        <v>3.0888308295231877</v>
      </c>
      <c r="BP10" s="38">
        <v>34</v>
      </c>
      <c r="BQ10" s="38">
        <v>148</v>
      </c>
      <c r="BR10" s="38">
        <v>620</v>
      </c>
      <c r="BS10" s="38">
        <v>856</v>
      </c>
      <c r="BT10" s="36">
        <f t="shared" si="5"/>
        <v>3.3860072376357055</v>
      </c>
      <c r="BU10" s="38">
        <v>86</v>
      </c>
      <c r="BV10" s="38">
        <v>207</v>
      </c>
      <c r="BW10" s="38">
        <v>803</v>
      </c>
      <c r="BX10" s="38">
        <v>562</v>
      </c>
      <c r="BY10" s="36">
        <f t="shared" si="6"/>
        <v>3.1103739445114598</v>
      </c>
      <c r="BZ10" s="38">
        <v>37</v>
      </c>
      <c r="CA10" s="38">
        <v>129</v>
      </c>
      <c r="CB10" s="38">
        <v>588</v>
      </c>
      <c r="CC10" s="38">
        <v>947</v>
      </c>
      <c r="CD10" s="36">
        <f t="shared" si="1"/>
        <v>3.437389770723104</v>
      </c>
      <c r="CE10" s="38">
        <v>76</v>
      </c>
      <c r="CF10" s="38">
        <v>229</v>
      </c>
      <c r="CG10" s="38">
        <v>791</v>
      </c>
      <c r="CH10" s="38">
        <v>605</v>
      </c>
      <c r="CI10" s="36">
        <f t="shared" si="2"/>
        <v>3.1316872427983538</v>
      </c>
      <c r="CJ10" s="132">
        <v>89</v>
      </c>
      <c r="CK10" s="26">
        <v>39</v>
      </c>
      <c r="CL10" s="26">
        <v>9</v>
      </c>
      <c r="CM10" s="26">
        <v>5</v>
      </c>
      <c r="CN10" s="26">
        <v>5</v>
      </c>
      <c r="CO10" s="39">
        <f t="shared" si="12"/>
        <v>2.507042253521127</v>
      </c>
      <c r="CP10" s="40">
        <f t="shared" si="13"/>
        <v>147</v>
      </c>
      <c r="CQ10" s="26">
        <v>4</v>
      </c>
      <c r="CR10" s="26">
        <v>22</v>
      </c>
      <c r="CS10" s="26">
        <v>94</v>
      </c>
      <c r="CT10" s="26">
        <v>27</v>
      </c>
      <c r="CU10" s="39">
        <v>105.4421768707483</v>
      </c>
      <c r="CV10" s="132">
        <v>118</v>
      </c>
      <c r="CW10" s="26">
        <v>38</v>
      </c>
      <c r="CX10" s="26">
        <v>5</v>
      </c>
      <c r="CY10" s="26">
        <v>3</v>
      </c>
      <c r="CZ10" s="26">
        <v>4</v>
      </c>
      <c r="DA10" s="39">
        <f t="shared" si="14"/>
        <v>2.3475609756097562</v>
      </c>
      <c r="DB10" s="40">
        <f t="shared" si="15"/>
        <v>168</v>
      </c>
      <c r="DC10" s="26">
        <v>3</v>
      </c>
      <c r="DD10" s="26">
        <v>25</v>
      </c>
      <c r="DE10" s="26">
        <v>121</v>
      </c>
      <c r="DF10" s="26">
        <v>19</v>
      </c>
      <c r="DG10" s="39">
        <v>105.30952380952381</v>
      </c>
      <c r="DH10" s="132">
        <v>118</v>
      </c>
      <c r="DI10" s="26">
        <v>35</v>
      </c>
      <c r="DJ10" s="26">
        <v>7</v>
      </c>
      <c r="DK10" s="26">
        <v>2</v>
      </c>
      <c r="DL10" s="26">
        <v>11</v>
      </c>
      <c r="DM10" s="39">
        <f t="shared" si="16"/>
        <v>2.3395061728395063</v>
      </c>
      <c r="DN10" s="40">
        <f t="shared" si="17"/>
        <v>173</v>
      </c>
      <c r="DO10" s="26">
        <v>2</v>
      </c>
      <c r="DP10" s="26">
        <v>28</v>
      </c>
      <c r="DQ10" s="26">
        <v>107</v>
      </c>
      <c r="DR10" s="26">
        <v>36</v>
      </c>
      <c r="DS10" s="39">
        <v>102.40231213872832</v>
      </c>
      <c r="DT10" s="44">
        <v>52</v>
      </c>
      <c r="DU10" s="42">
        <v>58</v>
      </c>
      <c r="DV10" s="42">
        <v>17</v>
      </c>
      <c r="DW10" s="42">
        <v>1</v>
      </c>
      <c r="DX10" s="43">
        <f t="shared" ref="DX10:DX55" si="18">SUM(DT10:DW10)</f>
        <v>128</v>
      </c>
      <c r="DY10" s="42">
        <v>76</v>
      </c>
      <c r="DZ10" s="42">
        <v>33</v>
      </c>
      <c r="EA10" s="42">
        <v>7</v>
      </c>
      <c r="EB10" s="42">
        <v>9</v>
      </c>
      <c r="EC10" s="52">
        <v>3</v>
      </c>
      <c r="ED10" s="135">
        <v>61</v>
      </c>
      <c r="EE10" s="135">
        <v>98</v>
      </c>
      <c r="EF10" s="135">
        <v>14</v>
      </c>
      <c r="EG10" s="135">
        <v>2</v>
      </c>
      <c r="EH10" s="43">
        <f t="shared" ref="EH10:EH17" si="19">SUM(ED10:EG10)</f>
        <v>175</v>
      </c>
      <c r="EI10" s="135">
        <v>120</v>
      </c>
      <c r="EJ10" s="135">
        <v>33</v>
      </c>
      <c r="EK10" s="135">
        <v>8</v>
      </c>
      <c r="EL10" s="135">
        <v>8</v>
      </c>
      <c r="EM10" s="135">
        <v>6</v>
      </c>
      <c r="EN10" s="135">
        <v>47</v>
      </c>
      <c r="EO10" s="135">
        <v>98</v>
      </c>
      <c r="EP10" s="135">
        <v>13</v>
      </c>
      <c r="EQ10" s="135">
        <v>3</v>
      </c>
      <c r="ER10" s="43">
        <f t="shared" ref="ER10:ER55" si="20">SUM(EN10:EQ10)</f>
        <v>161</v>
      </c>
      <c r="ES10" s="135">
        <v>99</v>
      </c>
      <c r="ET10" s="135">
        <v>45</v>
      </c>
      <c r="EU10" s="135">
        <v>5</v>
      </c>
      <c r="EV10" s="135">
        <v>8</v>
      </c>
      <c r="EW10" s="135">
        <v>4</v>
      </c>
    </row>
    <row r="11" spans="1:153" s="50" customFormat="1" ht="10.5" customHeight="1" x14ac:dyDescent="0.2">
      <c r="A11" s="127">
        <v>439</v>
      </c>
      <c r="B11" s="127"/>
      <c r="C11" s="27">
        <v>14</v>
      </c>
      <c r="D11" s="28" t="s">
        <v>236</v>
      </c>
      <c r="E11" s="27" t="s">
        <v>124</v>
      </c>
      <c r="F11" s="117" t="s">
        <v>233</v>
      </c>
      <c r="G11" s="27" t="s">
        <v>125</v>
      </c>
      <c r="H11" s="128">
        <f t="shared" si="8"/>
        <v>17</v>
      </c>
      <c r="I11" s="129">
        <v>2</v>
      </c>
      <c r="J11" s="129"/>
      <c r="K11" s="129"/>
      <c r="L11" s="129"/>
      <c r="M11" s="129">
        <v>15</v>
      </c>
      <c r="N11" s="31">
        <v>90</v>
      </c>
      <c r="O11" s="128">
        <f t="shared" si="9"/>
        <v>17</v>
      </c>
      <c r="P11" s="129"/>
      <c r="Q11" s="129">
        <v>2</v>
      </c>
      <c r="R11" s="129">
        <v>2</v>
      </c>
      <c r="S11" s="129"/>
      <c r="T11" s="129">
        <v>13</v>
      </c>
      <c r="U11" s="31">
        <v>103.5</v>
      </c>
      <c r="V11" s="128"/>
      <c r="W11" s="129"/>
      <c r="X11" s="129"/>
      <c r="Y11" s="129"/>
      <c r="Z11" s="129"/>
      <c r="AA11" s="129"/>
      <c r="AB11" s="31"/>
      <c r="AC11" s="128"/>
      <c r="AD11" s="129"/>
      <c r="AE11" s="129"/>
      <c r="AF11" s="129"/>
      <c r="AG11" s="129"/>
      <c r="AH11" s="129"/>
      <c r="AI11" s="31"/>
      <c r="AJ11" s="30">
        <v>13</v>
      </c>
      <c r="AK11" s="30">
        <v>0</v>
      </c>
      <c r="AL11" s="30">
        <v>1</v>
      </c>
      <c r="AM11" s="30">
        <v>3</v>
      </c>
      <c r="AN11" s="30">
        <v>10</v>
      </c>
      <c r="AO11" s="30">
        <v>2</v>
      </c>
      <c r="AP11" s="30">
        <v>0</v>
      </c>
      <c r="AQ11" s="30">
        <v>5</v>
      </c>
      <c r="AR11" s="30"/>
      <c r="AS11" s="30"/>
      <c r="AT11" s="30"/>
      <c r="AU11" s="30"/>
      <c r="AV11" s="130">
        <v>7</v>
      </c>
      <c r="AW11" s="130"/>
      <c r="AX11" s="130"/>
      <c r="AY11" s="130">
        <v>1</v>
      </c>
      <c r="AZ11" s="130">
        <v>1</v>
      </c>
      <c r="BA11" s="130"/>
      <c r="BB11" s="30">
        <v>35</v>
      </c>
      <c r="BC11" s="30">
        <v>33</v>
      </c>
      <c r="BD11" s="30">
        <v>17</v>
      </c>
      <c r="BE11" s="30"/>
      <c r="BF11" s="38">
        <v>8</v>
      </c>
      <c r="BG11" s="38">
        <v>23</v>
      </c>
      <c r="BH11" s="38">
        <v>73</v>
      </c>
      <c r="BI11" s="38">
        <v>110</v>
      </c>
      <c r="BJ11" s="36">
        <f t="shared" si="10"/>
        <v>3.3317757009345796</v>
      </c>
      <c r="BK11" s="38">
        <v>10</v>
      </c>
      <c r="BL11" s="38">
        <v>27</v>
      </c>
      <c r="BM11" s="38">
        <v>90</v>
      </c>
      <c r="BN11" s="38">
        <v>87</v>
      </c>
      <c r="BO11" s="36">
        <f t="shared" si="11"/>
        <v>3.1869158878504673</v>
      </c>
      <c r="BP11" s="38">
        <v>4</v>
      </c>
      <c r="BQ11" s="38">
        <v>5</v>
      </c>
      <c r="BR11" s="38">
        <v>32</v>
      </c>
      <c r="BS11" s="38">
        <v>52</v>
      </c>
      <c r="BT11" s="36">
        <f t="shared" si="5"/>
        <v>3.4193548387096775</v>
      </c>
      <c r="BU11" s="38">
        <v>2</v>
      </c>
      <c r="BV11" s="38">
        <v>13</v>
      </c>
      <c r="BW11" s="38">
        <v>31</v>
      </c>
      <c r="BX11" s="38">
        <v>47</v>
      </c>
      <c r="BY11" s="36">
        <f t="shared" si="6"/>
        <v>3.3225806451612905</v>
      </c>
      <c r="BZ11" s="38"/>
      <c r="CA11" s="38"/>
      <c r="CB11" s="38">
        <v>2</v>
      </c>
      <c r="CC11" s="38">
        <v>6</v>
      </c>
      <c r="CD11" s="36">
        <f t="shared" si="1"/>
        <v>3.75</v>
      </c>
      <c r="CE11" s="38"/>
      <c r="CF11" s="38">
        <v>1</v>
      </c>
      <c r="CG11" s="38">
        <v>1</v>
      </c>
      <c r="CH11" s="38">
        <v>6</v>
      </c>
      <c r="CI11" s="36">
        <f t="shared" si="2"/>
        <v>3.625</v>
      </c>
      <c r="CJ11" s="132">
        <v>8</v>
      </c>
      <c r="CK11" s="26">
        <v>3</v>
      </c>
      <c r="CL11" s="26">
        <v>1</v>
      </c>
      <c r="CM11" s="26">
        <v>2</v>
      </c>
      <c r="CN11" s="26">
        <v>0</v>
      </c>
      <c r="CO11" s="39">
        <f t="shared" si="12"/>
        <v>2.7857142857142856</v>
      </c>
      <c r="CP11" s="40">
        <f t="shared" si="13"/>
        <v>14</v>
      </c>
      <c r="CQ11" s="26">
        <v>1</v>
      </c>
      <c r="CR11" s="26">
        <v>3</v>
      </c>
      <c r="CS11" s="26">
        <v>9</v>
      </c>
      <c r="CT11" s="26">
        <v>1</v>
      </c>
      <c r="CU11" s="39">
        <v>103.07142857142857</v>
      </c>
      <c r="CV11" s="132">
        <v>12</v>
      </c>
      <c r="CW11" s="26">
        <v>4</v>
      </c>
      <c r="CX11" s="26">
        <v>0</v>
      </c>
      <c r="CY11" s="26">
        <v>1</v>
      </c>
      <c r="CZ11" s="26">
        <v>0</v>
      </c>
      <c r="DA11" s="39">
        <f t="shared" si="14"/>
        <v>2.4117647058823528</v>
      </c>
      <c r="DB11" s="40">
        <f t="shared" si="15"/>
        <v>17</v>
      </c>
      <c r="DC11" s="26">
        <v>3</v>
      </c>
      <c r="DD11" s="26">
        <v>5</v>
      </c>
      <c r="DE11" s="26">
        <v>8</v>
      </c>
      <c r="DF11" s="26">
        <v>1</v>
      </c>
      <c r="DG11" s="39">
        <v>99.588235294117652</v>
      </c>
      <c r="DH11" s="132">
        <v>11</v>
      </c>
      <c r="DI11" s="26">
        <v>5</v>
      </c>
      <c r="DJ11" s="26">
        <v>1</v>
      </c>
      <c r="DK11" s="26">
        <v>0</v>
      </c>
      <c r="DL11" s="26">
        <v>0</v>
      </c>
      <c r="DM11" s="39">
        <f t="shared" si="16"/>
        <v>2.4117647058823528</v>
      </c>
      <c r="DN11" s="40">
        <f t="shared" si="17"/>
        <v>17</v>
      </c>
      <c r="DO11" s="26">
        <v>1</v>
      </c>
      <c r="DP11" s="26">
        <v>5</v>
      </c>
      <c r="DQ11" s="26">
        <v>7</v>
      </c>
      <c r="DR11" s="26">
        <v>4</v>
      </c>
      <c r="DS11" s="39">
        <v>103.34389140271493</v>
      </c>
      <c r="DT11" s="44">
        <v>5</v>
      </c>
      <c r="DU11" s="42">
        <v>9</v>
      </c>
      <c r="DV11" s="42">
        <v>3</v>
      </c>
      <c r="DW11" s="42">
        <v>0</v>
      </c>
      <c r="DX11" s="43">
        <f t="shared" si="18"/>
        <v>17</v>
      </c>
      <c r="DY11" s="42">
        <v>10</v>
      </c>
      <c r="DZ11" s="42">
        <v>4</v>
      </c>
      <c r="EA11" s="42">
        <v>1</v>
      </c>
      <c r="EB11" s="42">
        <v>2</v>
      </c>
      <c r="EC11" s="52">
        <v>0</v>
      </c>
      <c r="ED11" s="135">
        <v>7</v>
      </c>
      <c r="EE11" s="135">
        <v>7</v>
      </c>
      <c r="EF11" s="135">
        <v>4</v>
      </c>
      <c r="EG11" s="135">
        <v>0</v>
      </c>
      <c r="EH11" s="43">
        <f t="shared" si="19"/>
        <v>18</v>
      </c>
      <c r="EI11" s="135">
        <v>6</v>
      </c>
      <c r="EJ11" s="135">
        <v>7</v>
      </c>
      <c r="EK11" s="135">
        <v>0</v>
      </c>
      <c r="EL11" s="135">
        <v>2</v>
      </c>
      <c r="EM11" s="135">
        <v>3</v>
      </c>
      <c r="EN11" s="135">
        <v>6</v>
      </c>
      <c r="EO11" s="135">
        <v>4</v>
      </c>
      <c r="EP11" s="135">
        <v>1</v>
      </c>
      <c r="EQ11" s="135">
        <v>1</v>
      </c>
      <c r="ER11" s="43">
        <f t="shared" si="20"/>
        <v>12</v>
      </c>
      <c r="ES11" s="135">
        <v>4</v>
      </c>
      <c r="ET11" s="135">
        <v>5</v>
      </c>
      <c r="EU11" s="135">
        <v>0</v>
      </c>
      <c r="EV11" s="135">
        <v>2</v>
      </c>
      <c r="EW11" s="135">
        <v>1</v>
      </c>
    </row>
    <row r="12" spans="1:153" s="50" customFormat="1" ht="10.5" customHeight="1" x14ac:dyDescent="0.2">
      <c r="A12" s="127">
        <v>437</v>
      </c>
      <c r="B12" s="127"/>
      <c r="C12" s="27">
        <v>15</v>
      </c>
      <c r="D12" s="28" t="s">
        <v>237</v>
      </c>
      <c r="E12" s="27" t="s">
        <v>126</v>
      </c>
      <c r="F12" s="117" t="s">
        <v>233</v>
      </c>
      <c r="G12" s="27" t="s">
        <v>127</v>
      </c>
      <c r="H12" s="128">
        <f t="shared" si="8"/>
        <v>36</v>
      </c>
      <c r="I12" s="129">
        <v>5</v>
      </c>
      <c r="J12" s="129">
        <v>2</v>
      </c>
      <c r="K12" s="129"/>
      <c r="L12" s="129">
        <v>1</v>
      </c>
      <c r="M12" s="129">
        <v>28</v>
      </c>
      <c r="N12" s="31">
        <v>98.875</v>
      </c>
      <c r="O12" s="128">
        <f t="shared" si="9"/>
        <v>38</v>
      </c>
      <c r="P12" s="129">
        <v>5</v>
      </c>
      <c r="Q12" s="129">
        <v>8</v>
      </c>
      <c r="R12" s="129">
        <v>2</v>
      </c>
      <c r="S12" s="129">
        <v>1</v>
      </c>
      <c r="T12" s="129">
        <v>22</v>
      </c>
      <c r="U12" s="31">
        <v>97.13333333333334</v>
      </c>
      <c r="V12" s="128">
        <f>SUM(W12:AA12)</f>
        <v>47</v>
      </c>
      <c r="W12" s="129">
        <v>5</v>
      </c>
      <c r="X12" s="129">
        <v>5</v>
      </c>
      <c r="Y12" s="129">
        <v>3</v>
      </c>
      <c r="Z12" s="129"/>
      <c r="AA12" s="129">
        <v>34</v>
      </c>
      <c r="AB12" s="31">
        <v>98.583333333333329</v>
      </c>
      <c r="AC12" s="128">
        <f>SUM(AD12:AH12)</f>
        <v>65</v>
      </c>
      <c r="AD12" s="129">
        <v>5</v>
      </c>
      <c r="AE12" s="129">
        <v>8</v>
      </c>
      <c r="AF12" s="129">
        <v>3</v>
      </c>
      <c r="AG12" s="129">
        <v>0</v>
      </c>
      <c r="AH12" s="129">
        <v>49</v>
      </c>
      <c r="AI12" s="31">
        <v>97.125</v>
      </c>
      <c r="AJ12" s="30">
        <v>4</v>
      </c>
      <c r="AK12" s="30">
        <v>25</v>
      </c>
      <c r="AL12" s="30">
        <v>0</v>
      </c>
      <c r="AM12" s="30">
        <v>7</v>
      </c>
      <c r="AN12" s="30">
        <v>5</v>
      </c>
      <c r="AO12" s="30">
        <v>16</v>
      </c>
      <c r="AP12" s="30">
        <v>2</v>
      </c>
      <c r="AQ12" s="30">
        <v>15</v>
      </c>
      <c r="AR12" s="30">
        <v>6</v>
      </c>
      <c r="AS12" s="30">
        <v>29</v>
      </c>
      <c r="AT12" s="30">
        <v>2</v>
      </c>
      <c r="AU12" s="30">
        <v>11</v>
      </c>
      <c r="AV12" s="130"/>
      <c r="AW12" s="130"/>
      <c r="AX12" s="130">
        <v>2</v>
      </c>
      <c r="AY12" s="130"/>
      <c r="AZ12" s="130">
        <v>2</v>
      </c>
      <c r="BA12" s="130">
        <v>2</v>
      </c>
      <c r="BB12" s="30">
        <v>74</v>
      </c>
      <c r="BC12" s="30">
        <v>74</v>
      </c>
      <c r="BD12" s="30">
        <v>81</v>
      </c>
      <c r="BE12" s="30">
        <v>107</v>
      </c>
      <c r="BF12" s="38">
        <v>8</v>
      </c>
      <c r="BG12" s="38">
        <v>30</v>
      </c>
      <c r="BH12" s="38">
        <v>158</v>
      </c>
      <c r="BI12" s="38">
        <v>185</v>
      </c>
      <c r="BJ12" s="36">
        <f t="shared" si="10"/>
        <v>3.3648293963254594</v>
      </c>
      <c r="BK12" s="38">
        <v>19</v>
      </c>
      <c r="BL12" s="38">
        <v>27</v>
      </c>
      <c r="BM12" s="38">
        <v>135</v>
      </c>
      <c r="BN12" s="38">
        <v>200</v>
      </c>
      <c r="BO12" s="36">
        <f t="shared" si="11"/>
        <v>3.3543307086614171</v>
      </c>
      <c r="BP12" s="38">
        <v>6</v>
      </c>
      <c r="BQ12" s="38">
        <v>34</v>
      </c>
      <c r="BR12" s="38">
        <v>213</v>
      </c>
      <c r="BS12" s="38">
        <v>164</v>
      </c>
      <c r="BT12" s="36">
        <f t="shared" si="5"/>
        <v>3.2829736211031175</v>
      </c>
      <c r="BU12" s="38">
        <v>18</v>
      </c>
      <c r="BV12" s="38">
        <v>34</v>
      </c>
      <c r="BW12" s="38">
        <v>206</v>
      </c>
      <c r="BX12" s="38">
        <v>159</v>
      </c>
      <c r="BY12" s="36">
        <f t="shared" si="6"/>
        <v>3.2134292565947242</v>
      </c>
      <c r="BZ12" s="38">
        <v>14</v>
      </c>
      <c r="CA12" s="38">
        <v>37</v>
      </c>
      <c r="CB12" s="38">
        <v>208</v>
      </c>
      <c r="CC12" s="38">
        <v>251</v>
      </c>
      <c r="CD12" s="36">
        <f t="shared" si="1"/>
        <v>3.3647058823529412</v>
      </c>
      <c r="CE12" s="38">
        <v>23</v>
      </c>
      <c r="CF12" s="38">
        <v>54</v>
      </c>
      <c r="CG12" s="38">
        <v>261</v>
      </c>
      <c r="CH12" s="38">
        <v>172</v>
      </c>
      <c r="CI12" s="36">
        <f t="shared" si="2"/>
        <v>3.1411764705882352</v>
      </c>
      <c r="CJ12" s="132">
        <v>20</v>
      </c>
      <c r="CK12" s="26">
        <v>7</v>
      </c>
      <c r="CL12" s="26">
        <v>0</v>
      </c>
      <c r="CM12" s="26">
        <v>1</v>
      </c>
      <c r="CN12" s="26">
        <v>2</v>
      </c>
      <c r="CO12" s="39">
        <f t="shared" si="12"/>
        <v>2.3571428571428572</v>
      </c>
      <c r="CP12" s="40">
        <f t="shared" si="13"/>
        <v>30</v>
      </c>
      <c r="CQ12" s="26">
        <v>5</v>
      </c>
      <c r="CR12" s="26">
        <v>8</v>
      </c>
      <c r="CS12" s="26">
        <v>15</v>
      </c>
      <c r="CT12" s="26">
        <v>2</v>
      </c>
      <c r="CU12" s="39">
        <v>100.23333333333333</v>
      </c>
      <c r="CV12" s="132">
        <v>19</v>
      </c>
      <c r="CW12" s="26">
        <v>10</v>
      </c>
      <c r="CX12" s="26">
        <v>3</v>
      </c>
      <c r="CY12" s="26">
        <v>0</v>
      </c>
      <c r="CZ12" s="26">
        <v>0</v>
      </c>
      <c r="DA12" s="39">
        <f t="shared" si="14"/>
        <v>2.5</v>
      </c>
      <c r="DB12" s="40">
        <f t="shared" si="15"/>
        <v>32</v>
      </c>
      <c r="DC12" s="26">
        <v>3</v>
      </c>
      <c r="DD12" s="26">
        <v>11</v>
      </c>
      <c r="DE12" s="26">
        <v>15</v>
      </c>
      <c r="DF12" s="26">
        <v>3</v>
      </c>
      <c r="DG12" s="39">
        <v>100.28125</v>
      </c>
      <c r="DH12" s="132">
        <v>26</v>
      </c>
      <c r="DI12" s="26">
        <v>9</v>
      </c>
      <c r="DJ12" s="26">
        <v>2</v>
      </c>
      <c r="DK12" s="26">
        <v>0</v>
      </c>
      <c r="DL12" s="26">
        <v>1</v>
      </c>
      <c r="DM12" s="39">
        <f t="shared" si="16"/>
        <v>2.3513513513513513</v>
      </c>
      <c r="DN12" s="40">
        <f t="shared" si="17"/>
        <v>38</v>
      </c>
      <c r="DO12" s="26">
        <v>1</v>
      </c>
      <c r="DP12" s="26">
        <v>6</v>
      </c>
      <c r="DQ12" s="26">
        <v>27</v>
      </c>
      <c r="DR12" s="26">
        <v>4</v>
      </c>
      <c r="DS12" s="39">
        <v>102.13980263157895</v>
      </c>
      <c r="DT12" s="44">
        <v>14</v>
      </c>
      <c r="DU12" s="42">
        <v>9</v>
      </c>
      <c r="DV12" s="42">
        <v>4</v>
      </c>
      <c r="DW12" s="42">
        <v>1</v>
      </c>
      <c r="DX12" s="43">
        <f t="shared" si="18"/>
        <v>28</v>
      </c>
      <c r="DY12" s="42">
        <v>14</v>
      </c>
      <c r="DZ12" s="42">
        <v>9</v>
      </c>
      <c r="EA12" s="42">
        <v>3</v>
      </c>
      <c r="EB12" s="42">
        <v>2</v>
      </c>
      <c r="EC12" s="52">
        <v>0</v>
      </c>
      <c r="ED12" s="135">
        <v>14</v>
      </c>
      <c r="EE12" s="135">
        <v>14</v>
      </c>
      <c r="EF12" s="135">
        <v>2</v>
      </c>
      <c r="EG12" s="135">
        <v>1</v>
      </c>
      <c r="EH12" s="43">
        <f t="shared" si="19"/>
        <v>31</v>
      </c>
      <c r="EI12" s="135">
        <v>16</v>
      </c>
      <c r="EJ12" s="135">
        <v>8</v>
      </c>
      <c r="EK12" s="135">
        <v>3</v>
      </c>
      <c r="EL12" s="135">
        <v>1</v>
      </c>
      <c r="EM12" s="135">
        <v>3</v>
      </c>
      <c r="EN12" s="135">
        <v>11</v>
      </c>
      <c r="EO12" s="135">
        <v>18</v>
      </c>
      <c r="EP12" s="135">
        <v>3</v>
      </c>
      <c r="EQ12" s="135">
        <v>2</v>
      </c>
      <c r="ER12" s="43">
        <f t="shared" si="20"/>
        <v>34</v>
      </c>
      <c r="ES12" s="135">
        <v>10</v>
      </c>
      <c r="ET12" s="135">
        <v>14</v>
      </c>
      <c r="EU12" s="135">
        <v>3</v>
      </c>
      <c r="EV12" s="135">
        <v>2</v>
      </c>
      <c r="EW12" s="135">
        <v>5</v>
      </c>
    </row>
    <row r="13" spans="1:153" s="50" customFormat="1" ht="10.5" customHeight="1" x14ac:dyDescent="0.2">
      <c r="A13" s="127">
        <v>471</v>
      </c>
      <c r="B13" s="127"/>
      <c r="C13" s="27">
        <v>20</v>
      </c>
      <c r="D13" s="28" t="s">
        <v>238</v>
      </c>
      <c r="E13" s="27" t="s">
        <v>111</v>
      </c>
      <c r="F13" s="117" t="s">
        <v>239</v>
      </c>
      <c r="G13" s="27" t="s">
        <v>133</v>
      </c>
      <c r="H13" s="128">
        <f t="shared" si="8"/>
        <v>272</v>
      </c>
      <c r="I13" s="129">
        <v>61</v>
      </c>
      <c r="J13" s="129">
        <v>90</v>
      </c>
      <c r="K13" s="129">
        <v>107</v>
      </c>
      <c r="L13" s="129">
        <v>3</v>
      </c>
      <c r="M13" s="129">
        <v>11</v>
      </c>
      <c r="N13" s="31">
        <v>95.559073359073352</v>
      </c>
      <c r="O13" s="128">
        <f t="shared" si="9"/>
        <v>336</v>
      </c>
      <c r="P13" s="129">
        <v>60</v>
      </c>
      <c r="Q13" s="129">
        <v>116</v>
      </c>
      <c r="R13" s="129">
        <v>133</v>
      </c>
      <c r="S13" s="129">
        <v>6</v>
      </c>
      <c r="T13" s="129">
        <v>21</v>
      </c>
      <c r="U13" s="31">
        <v>96.662379421221871</v>
      </c>
      <c r="V13" s="128">
        <f>SUM(W13:AA13)</f>
        <v>366</v>
      </c>
      <c r="W13" s="129">
        <v>74</v>
      </c>
      <c r="X13" s="129">
        <v>130</v>
      </c>
      <c r="Y13" s="129">
        <v>136</v>
      </c>
      <c r="Z13" s="129">
        <v>5</v>
      </c>
      <c r="AA13" s="129">
        <v>21</v>
      </c>
      <c r="AB13" s="31">
        <v>96.920821114369502</v>
      </c>
      <c r="AC13" s="128">
        <f>SUM(AD13:AH13)</f>
        <v>458</v>
      </c>
      <c r="AD13" s="129">
        <v>103</v>
      </c>
      <c r="AE13" s="129">
        <v>134</v>
      </c>
      <c r="AF13" s="129">
        <v>177</v>
      </c>
      <c r="AG13" s="129">
        <v>6</v>
      </c>
      <c r="AH13" s="129">
        <v>38</v>
      </c>
      <c r="AI13" s="31">
        <v>97.007125890736347</v>
      </c>
      <c r="AJ13" s="30">
        <v>124</v>
      </c>
      <c r="AK13" s="30">
        <v>60</v>
      </c>
      <c r="AL13" s="30">
        <v>5</v>
      </c>
      <c r="AM13" s="30">
        <v>83</v>
      </c>
      <c r="AN13" s="30">
        <v>150</v>
      </c>
      <c r="AO13" s="30">
        <v>77</v>
      </c>
      <c r="AP13" s="30">
        <v>4</v>
      </c>
      <c r="AQ13" s="30">
        <v>106</v>
      </c>
      <c r="AR13" s="30">
        <v>146</v>
      </c>
      <c r="AS13" s="30">
        <v>118</v>
      </c>
      <c r="AT13" s="30">
        <v>3</v>
      </c>
      <c r="AU13" s="30">
        <v>99</v>
      </c>
      <c r="AV13" s="130">
        <v>25</v>
      </c>
      <c r="AW13" s="130">
        <v>27</v>
      </c>
      <c r="AX13" s="130">
        <v>38</v>
      </c>
      <c r="AY13" s="130">
        <v>53</v>
      </c>
      <c r="AZ13" s="130">
        <v>45</v>
      </c>
      <c r="BA13" s="130">
        <v>60</v>
      </c>
      <c r="BB13" s="30">
        <v>529</v>
      </c>
      <c r="BC13" s="30">
        <v>600</v>
      </c>
      <c r="BD13" s="30">
        <v>696</v>
      </c>
      <c r="BE13" s="30">
        <v>819</v>
      </c>
      <c r="BF13" s="38">
        <v>39</v>
      </c>
      <c r="BG13" s="38">
        <v>230</v>
      </c>
      <c r="BH13" s="38">
        <v>984</v>
      </c>
      <c r="BI13" s="38">
        <v>1277</v>
      </c>
      <c r="BJ13" s="36">
        <f t="shared" si="10"/>
        <v>3.3830039525691697</v>
      </c>
      <c r="BK13" s="38">
        <v>104</v>
      </c>
      <c r="BL13" s="38">
        <v>360</v>
      </c>
      <c r="BM13" s="38">
        <v>1342</v>
      </c>
      <c r="BN13" s="38">
        <v>724</v>
      </c>
      <c r="BO13" s="36">
        <f t="shared" si="11"/>
        <v>3.0616600790513835</v>
      </c>
      <c r="BP13" s="38">
        <v>41</v>
      </c>
      <c r="BQ13" s="38">
        <v>212</v>
      </c>
      <c r="BR13" s="38">
        <v>1125</v>
      </c>
      <c r="BS13" s="38">
        <v>1533</v>
      </c>
      <c r="BT13" s="36">
        <f t="shared" si="5"/>
        <v>3.4256269323256614</v>
      </c>
      <c r="BU13" s="38">
        <v>105</v>
      </c>
      <c r="BV13" s="38">
        <v>345</v>
      </c>
      <c r="BW13" s="38">
        <v>1565</v>
      </c>
      <c r="BX13" s="38">
        <v>896</v>
      </c>
      <c r="BY13" s="36">
        <f t="shared" si="6"/>
        <v>3.1171418756441085</v>
      </c>
      <c r="BZ13" s="38">
        <v>52</v>
      </c>
      <c r="CA13" s="38">
        <v>267</v>
      </c>
      <c r="CB13" s="38">
        <v>1237</v>
      </c>
      <c r="CC13" s="38">
        <v>1764</v>
      </c>
      <c r="CD13" s="36">
        <f t="shared" si="1"/>
        <v>3.419578313253012</v>
      </c>
      <c r="CE13" s="38">
        <v>142</v>
      </c>
      <c r="CF13" s="38">
        <v>435</v>
      </c>
      <c r="CG13" s="38">
        <v>1580</v>
      </c>
      <c r="CH13" s="38">
        <v>1163</v>
      </c>
      <c r="CI13" s="36">
        <f t="shared" si="2"/>
        <v>3.1337349397590359</v>
      </c>
      <c r="CJ13" s="132">
        <v>137</v>
      </c>
      <c r="CK13" s="26">
        <v>68</v>
      </c>
      <c r="CL13" s="26">
        <v>7</v>
      </c>
      <c r="CM13" s="26">
        <v>2</v>
      </c>
      <c r="CN13" s="26">
        <v>0</v>
      </c>
      <c r="CO13" s="39">
        <f t="shared" si="12"/>
        <v>2.4112149532710281</v>
      </c>
      <c r="CP13" s="40">
        <f t="shared" si="13"/>
        <v>214</v>
      </c>
      <c r="CQ13" s="26">
        <v>4</v>
      </c>
      <c r="CR13" s="26">
        <v>45</v>
      </c>
      <c r="CS13" s="26">
        <v>139</v>
      </c>
      <c r="CT13" s="26">
        <v>26</v>
      </c>
      <c r="CU13" s="39">
        <v>104.32710280373831</v>
      </c>
      <c r="CV13" s="132">
        <v>159</v>
      </c>
      <c r="CW13" s="26">
        <v>68</v>
      </c>
      <c r="CX13" s="26">
        <v>6</v>
      </c>
      <c r="CY13" s="26">
        <v>0</v>
      </c>
      <c r="CZ13" s="26">
        <v>1</v>
      </c>
      <c r="DA13" s="39">
        <f t="shared" si="14"/>
        <v>2.3433476394849784</v>
      </c>
      <c r="DB13" s="40">
        <f t="shared" si="15"/>
        <v>234</v>
      </c>
      <c r="DC13" s="26">
        <v>5</v>
      </c>
      <c r="DD13" s="26">
        <v>57</v>
      </c>
      <c r="DE13" s="26">
        <v>143</v>
      </c>
      <c r="DF13" s="26">
        <v>29</v>
      </c>
      <c r="DG13" s="39">
        <v>103.93162393162393</v>
      </c>
      <c r="DH13" s="132">
        <v>216</v>
      </c>
      <c r="DI13" s="26">
        <v>90</v>
      </c>
      <c r="DJ13" s="26">
        <v>12</v>
      </c>
      <c r="DK13" s="26">
        <v>3</v>
      </c>
      <c r="DL13" s="26">
        <v>3</v>
      </c>
      <c r="DM13" s="39">
        <f t="shared" si="16"/>
        <v>2.3831775700934581</v>
      </c>
      <c r="DN13" s="40">
        <f t="shared" si="17"/>
        <v>324</v>
      </c>
      <c r="DO13" s="26">
        <v>8</v>
      </c>
      <c r="DP13" s="26">
        <v>72</v>
      </c>
      <c r="DQ13" s="26">
        <v>200</v>
      </c>
      <c r="DR13" s="26">
        <v>44</v>
      </c>
      <c r="DS13" s="39">
        <v>103.86728395061728</v>
      </c>
      <c r="DT13" s="44">
        <v>94</v>
      </c>
      <c r="DU13" s="42">
        <v>130</v>
      </c>
      <c r="DV13" s="42">
        <v>11</v>
      </c>
      <c r="DW13" s="42">
        <v>2</v>
      </c>
      <c r="DX13" s="43">
        <f t="shared" si="18"/>
        <v>237</v>
      </c>
      <c r="DY13" s="42">
        <v>161</v>
      </c>
      <c r="DZ13" s="42">
        <v>57</v>
      </c>
      <c r="EA13" s="42">
        <v>3</v>
      </c>
      <c r="EB13" s="42">
        <v>14</v>
      </c>
      <c r="EC13" s="52">
        <v>2</v>
      </c>
      <c r="ED13" s="135">
        <v>67</v>
      </c>
      <c r="EE13" s="135">
        <v>139</v>
      </c>
      <c r="EF13" s="135">
        <v>19</v>
      </c>
      <c r="EG13" s="135">
        <v>3</v>
      </c>
      <c r="EH13" s="43">
        <f t="shared" si="19"/>
        <v>228</v>
      </c>
      <c r="EI13" s="135">
        <v>126</v>
      </c>
      <c r="EJ13" s="135">
        <v>77</v>
      </c>
      <c r="EK13" s="135">
        <v>9</v>
      </c>
      <c r="EL13" s="135">
        <v>13</v>
      </c>
      <c r="EM13" s="135">
        <v>3</v>
      </c>
      <c r="EN13" s="135">
        <v>73</v>
      </c>
      <c r="EO13" s="135">
        <v>177</v>
      </c>
      <c r="EP13" s="135">
        <v>22</v>
      </c>
      <c r="EQ13" s="135">
        <v>4</v>
      </c>
      <c r="ER13" s="43">
        <f t="shared" si="20"/>
        <v>276</v>
      </c>
      <c r="ES13" s="135">
        <v>167</v>
      </c>
      <c r="ET13" s="135">
        <v>72</v>
      </c>
      <c r="EU13" s="135">
        <v>16</v>
      </c>
      <c r="EV13" s="135">
        <v>17</v>
      </c>
      <c r="EW13" s="135">
        <v>4</v>
      </c>
    </row>
    <row r="14" spans="1:153" s="50" customFormat="1" ht="10.5" customHeight="1" x14ac:dyDescent="0.2">
      <c r="A14" s="127">
        <v>486</v>
      </c>
      <c r="B14" s="127"/>
      <c r="C14" s="27">
        <v>21</v>
      </c>
      <c r="D14" s="28" t="s">
        <v>240</v>
      </c>
      <c r="E14" s="27" t="s">
        <v>111</v>
      </c>
      <c r="F14" s="117" t="s">
        <v>239</v>
      </c>
      <c r="G14" s="27" t="s">
        <v>135</v>
      </c>
      <c r="H14" s="128">
        <f t="shared" si="8"/>
        <v>59</v>
      </c>
      <c r="I14" s="129">
        <v>16</v>
      </c>
      <c r="J14" s="129">
        <v>20</v>
      </c>
      <c r="K14" s="129">
        <v>21</v>
      </c>
      <c r="L14" s="129"/>
      <c r="M14" s="129">
        <v>2</v>
      </c>
      <c r="N14" s="31">
        <v>97.5</v>
      </c>
      <c r="O14" s="128">
        <f t="shared" si="9"/>
        <v>60</v>
      </c>
      <c r="P14" s="129">
        <v>12</v>
      </c>
      <c r="Q14" s="129">
        <v>26</v>
      </c>
      <c r="R14" s="129">
        <v>20</v>
      </c>
      <c r="S14" s="129"/>
      <c r="T14" s="129">
        <v>2</v>
      </c>
      <c r="U14" s="31">
        <v>98.879310344827587</v>
      </c>
      <c r="V14" s="128">
        <f>SUM(W14:AA14)</f>
        <v>70</v>
      </c>
      <c r="W14" s="129">
        <v>24</v>
      </c>
      <c r="X14" s="129">
        <v>20</v>
      </c>
      <c r="Y14" s="129">
        <v>22</v>
      </c>
      <c r="Z14" s="129">
        <v>1</v>
      </c>
      <c r="AA14" s="129">
        <v>3</v>
      </c>
      <c r="AB14" s="31">
        <v>99.121212121212125</v>
      </c>
      <c r="AC14" s="128">
        <f>SUM(AD14:AH14)</f>
        <v>72</v>
      </c>
      <c r="AD14" s="129">
        <v>17</v>
      </c>
      <c r="AE14" s="129">
        <v>26</v>
      </c>
      <c r="AF14" s="129">
        <v>22</v>
      </c>
      <c r="AG14" s="129">
        <v>0</v>
      </c>
      <c r="AH14" s="129">
        <v>7</v>
      </c>
      <c r="AI14" s="31">
        <v>100.15151515151516</v>
      </c>
      <c r="AJ14" s="30">
        <v>27</v>
      </c>
      <c r="AK14" s="30">
        <v>20</v>
      </c>
      <c r="AL14" s="30">
        <v>1</v>
      </c>
      <c r="AM14" s="30">
        <v>11</v>
      </c>
      <c r="AN14" s="30">
        <v>26</v>
      </c>
      <c r="AO14" s="30">
        <v>18</v>
      </c>
      <c r="AP14" s="30">
        <v>2</v>
      </c>
      <c r="AQ14" s="30">
        <v>14</v>
      </c>
      <c r="AR14" s="30">
        <v>32</v>
      </c>
      <c r="AS14" s="30">
        <v>17</v>
      </c>
      <c r="AT14" s="30">
        <v>1</v>
      </c>
      <c r="AU14" s="30">
        <v>20</v>
      </c>
      <c r="AV14" s="130">
        <v>5</v>
      </c>
      <c r="AW14" s="130">
        <v>8</v>
      </c>
      <c r="AX14" s="130">
        <v>5</v>
      </c>
      <c r="AY14" s="130">
        <v>15</v>
      </c>
      <c r="AZ14" s="130">
        <v>5</v>
      </c>
      <c r="BA14" s="130">
        <v>16</v>
      </c>
      <c r="BB14" s="30">
        <v>101</v>
      </c>
      <c r="BC14" s="30">
        <v>118</v>
      </c>
      <c r="BD14" s="30">
        <v>125</v>
      </c>
      <c r="BE14" s="30">
        <v>142</v>
      </c>
      <c r="BF14" s="38">
        <v>5</v>
      </c>
      <c r="BG14" s="38">
        <v>48</v>
      </c>
      <c r="BH14" s="38">
        <v>166</v>
      </c>
      <c r="BI14" s="38">
        <v>224</v>
      </c>
      <c r="BJ14" s="36">
        <f t="shared" si="10"/>
        <v>3.3747178329571108</v>
      </c>
      <c r="BK14" s="38">
        <v>7</v>
      </c>
      <c r="BL14" s="38">
        <v>40</v>
      </c>
      <c r="BM14" s="38">
        <v>231</v>
      </c>
      <c r="BN14" s="38">
        <v>165</v>
      </c>
      <c r="BO14" s="36">
        <f t="shared" si="11"/>
        <v>3.2505643340857788</v>
      </c>
      <c r="BP14" s="38">
        <v>2</v>
      </c>
      <c r="BQ14" s="38">
        <v>58</v>
      </c>
      <c r="BR14" s="38">
        <v>166</v>
      </c>
      <c r="BS14" s="38">
        <v>218</v>
      </c>
      <c r="BT14" s="36">
        <f t="shared" si="5"/>
        <v>3.3513513513513513</v>
      </c>
      <c r="BU14" s="38">
        <v>6</v>
      </c>
      <c r="BV14" s="38">
        <v>48</v>
      </c>
      <c r="BW14" s="38">
        <v>210</v>
      </c>
      <c r="BX14" s="38">
        <v>180</v>
      </c>
      <c r="BY14" s="36">
        <f t="shared" si="6"/>
        <v>3.2702702702702702</v>
      </c>
      <c r="BZ14" s="38">
        <v>13</v>
      </c>
      <c r="CA14" s="38">
        <v>37</v>
      </c>
      <c r="CB14" s="38">
        <v>154</v>
      </c>
      <c r="CC14" s="38">
        <v>300</v>
      </c>
      <c r="CD14" s="36">
        <f t="shared" si="1"/>
        <v>3.4702380952380953</v>
      </c>
      <c r="CE14" s="38">
        <v>13</v>
      </c>
      <c r="CF14" s="38">
        <v>38</v>
      </c>
      <c r="CG14" s="38">
        <v>189</v>
      </c>
      <c r="CH14" s="38">
        <v>264</v>
      </c>
      <c r="CI14" s="36">
        <f t="shared" si="2"/>
        <v>3.3968253968253967</v>
      </c>
      <c r="CJ14" s="132">
        <v>27</v>
      </c>
      <c r="CK14" s="26">
        <v>16</v>
      </c>
      <c r="CL14" s="26">
        <v>3</v>
      </c>
      <c r="CM14" s="26">
        <v>0</v>
      </c>
      <c r="CN14" s="26">
        <v>0</v>
      </c>
      <c r="CO14" s="39">
        <f t="shared" si="12"/>
        <v>2.4782608695652173</v>
      </c>
      <c r="CP14" s="40">
        <f t="shared" si="13"/>
        <v>46</v>
      </c>
      <c r="CQ14" s="26">
        <v>0</v>
      </c>
      <c r="CR14" s="26">
        <v>9</v>
      </c>
      <c r="CS14" s="26">
        <v>25</v>
      </c>
      <c r="CT14" s="26">
        <v>12</v>
      </c>
      <c r="CU14" s="39">
        <v>104.67391304347827</v>
      </c>
      <c r="CV14" s="132">
        <v>33</v>
      </c>
      <c r="CW14" s="26">
        <v>8</v>
      </c>
      <c r="CX14" s="26">
        <v>1</v>
      </c>
      <c r="CY14" s="26">
        <v>2</v>
      </c>
      <c r="CZ14" s="26">
        <v>0</v>
      </c>
      <c r="DA14" s="39">
        <f t="shared" si="14"/>
        <v>2.3636363636363638</v>
      </c>
      <c r="DB14" s="40">
        <f t="shared" si="15"/>
        <v>44</v>
      </c>
      <c r="DC14" s="26">
        <v>0</v>
      </c>
      <c r="DD14" s="26">
        <v>10</v>
      </c>
      <c r="DE14" s="26">
        <v>14</v>
      </c>
      <c r="DF14" s="26">
        <v>20</v>
      </c>
      <c r="DG14" s="39">
        <v>105.97727272727273</v>
      </c>
      <c r="DH14" s="132">
        <v>34</v>
      </c>
      <c r="DI14" s="26">
        <v>20</v>
      </c>
      <c r="DJ14" s="26">
        <v>4</v>
      </c>
      <c r="DK14" s="26">
        <v>0</v>
      </c>
      <c r="DL14" s="26">
        <v>0</v>
      </c>
      <c r="DM14" s="39">
        <f t="shared" si="16"/>
        <v>2.4827586206896552</v>
      </c>
      <c r="DN14" s="40">
        <f t="shared" si="17"/>
        <v>58</v>
      </c>
      <c r="DO14" s="26">
        <v>0</v>
      </c>
      <c r="DP14" s="26">
        <v>9</v>
      </c>
      <c r="DQ14" s="26">
        <v>29</v>
      </c>
      <c r="DR14" s="26">
        <v>20</v>
      </c>
      <c r="DS14" s="39">
        <v>105.67241379310344</v>
      </c>
      <c r="DT14" s="44">
        <v>9</v>
      </c>
      <c r="DU14" s="42">
        <v>27</v>
      </c>
      <c r="DV14" s="42">
        <v>3</v>
      </c>
      <c r="DW14" s="42">
        <v>2</v>
      </c>
      <c r="DX14" s="43">
        <f t="shared" si="18"/>
        <v>41</v>
      </c>
      <c r="DY14" s="42">
        <v>26</v>
      </c>
      <c r="DZ14" s="42">
        <v>10</v>
      </c>
      <c r="EA14" s="42">
        <v>0</v>
      </c>
      <c r="EB14" s="42">
        <v>5</v>
      </c>
      <c r="EC14" s="52">
        <v>0</v>
      </c>
      <c r="ED14" s="135">
        <v>11</v>
      </c>
      <c r="EE14" s="135">
        <v>24</v>
      </c>
      <c r="EF14" s="135">
        <v>5</v>
      </c>
      <c r="EG14" s="135">
        <v>2</v>
      </c>
      <c r="EH14" s="43">
        <f t="shared" si="19"/>
        <v>42</v>
      </c>
      <c r="EI14" s="135">
        <v>28</v>
      </c>
      <c r="EJ14" s="135">
        <v>8</v>
      </c>
      <c r="EK14" s="135">
        <v>1</v>
      </c>
      <c r="EL14" s="135">
        <v>4</v>
      </c>
      <c r="EM14" s="135">
        <v>1</v>
      </c>
      <c r="EN14" s="135">
        <v>14</v>
      </c>
      <c r="EO14" s="135">
        <v>36</v>
      </c>
      <c r="EP14" s="135">
        <v>6</v>
      </c>
      <c r="EQ14" s="135">
        <v>0</v>
      </c>
      <c r="ER14" s="43">
        <f t="shared" si="20"/>
        <v>56</v>
      </c>
      <c r="ES14" s="135">
        <v>34</v>
      </c>
      <c r="ET14" s="135">
        <v>12</v>
      </c>
      <c r="EU14" s="135">
        <v>3</v>
      </c>
      <c r="EV14" s="135">
        <v>7</v>
      </c>
      <c r="EW14" s="135">
        <v>0</v>
      </c>
    </row>
    <row r="15" spans="1:153" s="50" customFormat="1" ht="10.5" customHeight="1" x14ac:dyDescent="0.2">
      <c r="A15" s="127">
        <v>479</v>
      </c>
      <c r="B15" s="127"/>
      <c r="C15" s="27">
        <v>22</v>
      </c>
      <c r="D15" s="28" t="s">
        <v>241</v>
      </c>
      <c r="E15" s="27" t="s">
        <v>137</v>
      </c>
      <c r="F15" s="117" t="s">
        <v>239</v>
      </c>
      <c r="G15" s="27" t="s">
        <v>138</v>
      </c>
      <c r="H15" s="128">
        <f t="shared" si="8"/>
        <v>504</v>
      </c>
      <c r="I15" s="129">
        <v>125</v>
      </c>
      <c r="J15" s="129">
        <v>139</v>
      </c>
      <c r="K15" s="129">
        <v>144</v>
      </c>
      <c r="L15" s="129">
        <v>9</v>
      </c>
      <c r="M15" s="129">
        <v>87</v>
      </c>
      <c r="N15" s="31">
        <v>96.153658536585368</v>
      </c>
      <c r="O15" s="128">
        <f t="shared" si="9"/>
        <v>601</v>
      </c>
      <c r="P15" s="129">
        <v>102</v>
      </c>
      <c r="Q15" s="129">
        <v>138</v>
      </c>
      <c r="R15" s="129">
        <v>179</v>
      </c>
      <c r="S15" s="129">
        <v>7</v>
      </c>
      <c r="T15" s="129">
        <v>175</v>
      </c>
      <c r="U15" s="31">
        <v>97.374100719424462</v>
      </c>
      <c r="V15" s="128">
        <f>SUM(W15:AA15)</f>
        <v>692</v>
      </c>
      <c r="W15" s="129">
        <v>132</v>
      </c>
      <c r="X15" s="129">
        <v>163</v>
      </c>
      <c r="Y15" s="129">
        <v>214</v>
      </c>
      <c r="Z15" s="129">
        <v>14</v>
      </c>
      <c r="AA15" s="129">
        <v>169</v>
      </c>
      <c r="AB15" s="31">
        <v>96.423001949317737</v>
      </c>
      <c r="AC15" s="128">
        <f>SUM(AD15:AH15)</f>
        <v>711</v>
      </c>
      <c r="AD15" s="129">
        <v>158</v>
      </c>
      <c r="AE15" s="129">
        <v>206</v>
      </c>
      <c r="AF15" s="129">
        <v>225</v>
      </c>
      <c r="AG15" s="129">
        <v>13</v>
      </c>
      <c r="AH15" s="129">
        <v>109</v>
      </c>
      <c r="AI15" s="31">
        <v>97.268376068376071</v>
      </c>
      <c r="AJ15" s="30">
        <v>311</v>
      </c>
      <c r="AK15" s="30">
        <v>64</v>
      </c>
      <c r="AL15" s="30">
        <v>8</v>
      </c>
      <c r="AM15" s="30">
        <v>121</v>
      </c>
      <c r="AN15" s="30">
        <v>336</v>
      </c>
      <c r="AO15" s="30">
        <v>83</v>
      </c>
      <c r="AP15" s="30">
        <v>15</v>
      </c>
      <c r="AQ15" s="30">
        <v>167</v>
      </c>
      <c r="AR15" s="30">
        <v>397</v>
      </c>
      <c r="AS15" s="30">
        <v>138</v>
      </c>
      <c r="AT15" s="30">
        <v>8</v>
      </c>
      <c r="AU15" s="30">
        <v>149</v>
      </c>
      <c r="AV15" s="130">
        <v>169</v>
      </c>
      <c r="AW15" s="130">
        <v>127</v>
      </c>
      <c r="AX15" s="130">
        <v>211</v>
      </c>
      <c r="AY15" s="130">
        <v>153</v>
      </c>
      <c r="AZ15" s="130">
        <v>262</v>
      </c>
      <c r="BA15" s="130">
        <v>186</v>
      </c>
      <c r="BB15" s="30">
        <v>895</v>
      </c>
      <c r="BC15" s="30">
        <v>1122</v>
      </c>
      <c r="BD15" s="30">
        <v>1274</v>
      </c>
      <c r="BE15" s="30">
        <v>1386</v>
      </c>
      <c r="BF15" s="38">
        <v>140</v>
      </c>
      <c r="BG15" s="38">
        <v>579</v>
      </c>
      <c r="BH15" s="38">
        <v>2145</v>
      </c>
      <c r="BI15" s="38">
        <v>2274</v>
      </c>
      <c r="BJ15" s="36">
        <f t="shared" si="10"/>
        <v>3.2753989879330478</v>
      </c>
      <c r="BK15" s="38">
        <v>334</v>
      </c>
      <c r="BL15" s="38">
        <v>759</v>
      </c>
      <c r="BM15" s="38">
        <v>2412</v>
      </c>
      <c r="BN15" s="38">
        <v>1633</v>
      </c>
      <c r="BO15" s="36">
        <f t="shared" si="11"/>
        <v>3.0400934215648112</v>
      </c>
      <c r="BP15" s="38">
        <v>162</v>
      </c>
      <c r="BQ15" s="38">
        <v>581</v>
      </c>
      <c r="BR15" s="38">
        <v>2524</v>
      </c>
      <c r="BS15" s="38">
        <v>2756</v>
      </c>
      <c r="BT15" s="36">
        <f t="shared" si="5"/>
        <v>3.3073219325917318</v>
      </c>
      <c r="BU15" s="38">
        <v>355</v>
      </c>
      <c r="BV15" s="38">
        <v>819</v>
      </c>
      <c r="BW15" s="38">
        <v>2850</v>
      </c>
      <c r="BX15" s="38">
        <v>1999</v>
      </c>
      <c r="BY15" s="36">
        <f t="shared" si="6"/>
        <v>3.0780342022248051</v>
      </c>
      <c r="BZ15" s="38">
        <v>122</v>
      </c>
      <c r="CA15" s="38">
        <v>599</v>
      </c>
      <c r="CB15" s="38">
        <v>2582</v>
      </c>
      <c r="CC15" s="38">
        <v>2979</v>
      </c>
      <c r="CD15" s="36">
        <f t="shared" si="1"/>
        <v>3.3400191021967527</v>
      </c>
      <c r="CE15" s="38">
        <v>277</v>
      </c>
      <c r="CF15" s="38">
        <v>815</v>
      </c>
      <c r="CG15" s="38">
        <v>3063</v>
      </c>
      <c r="CH15" s="38">
        <v>2127</v>
      </c>
      <c r="CI15" s="36">
        <f t="shared" si="2"/>
        <v>3.1206622094874246</v>
      </c>
      <c r="CJ15" s="132">
        <v>306</v>
      </c>
      <c r="CK15" s="26">
        <v>62</v>
      </c>
      <c r="CL15" s="26">
        <v>14</v>
      </c>
      <c r="CM15" s="26">
        <v>3</v>
      </c>
      <c r="CN15" s="26">
        <v>8</v>
      </c>
      <c r="CO15" s="39">
        <f t="shared" si="12"/>
        <v>2.2571428571428571</v>
      </c>
      <c r="CP15" s="40">
        <f t="shared" si="13"/>
        <v>393</v>
      </c>
      <c r="CQ15" s="26">
        <v>20</v>
      </c>
      <c r="CR15" s="26">
        <v>70</v>
      </c>
      <c r="CS15" s="26">
        <v>264</v>
      </c>
      <c r="CT15" s="26">
        <v>39</v>
      </c>
      <c r="CU15" s="39">
        <v>103.53435114503817</v>
      </c>
      <c r="CV15" s="132">
        <v>394</v>
      </c>
      <c r="CW15" s="26">
        <v>41</v>
      </c>
      <c r="CX15" s="26">
        <v>6</v>
      </c>
      <c r="CY15" s="26">
        <v>3</v>
      </c>
      <c r="CZ15" s="26">
        <v>26</v>
      </c>
      <c r="DA15" s="39">
        <f t="shared" si="14"/>
        <v>2.1396396396396398</v>
      </c>
      <c r="DB15" s="40">
        <f t="shared" si="15"/>
        <v>470</v>
      </c>
      <c r="DC15" s="26">
        <v>44</v>
      </c>
      <c r="DD15" s="26">
        <v>114</v>
      </c>
      <c r="DE15" s="26">
        <v>283</v>
      </c>
      <c r="DF15" s="26">
        <v>29</v>
      </c>
      <c r="DG15" s="39">
        <v>101.97659574468085</v>
      </c>
      <c r="DH15" s="132">
        <v>473</v>
      </c>
      <c r="DI15" s="26">
        <v>84</v>
      </c>
      <c r="DJ15" s="26">
        <v>5</v>
      </c>
      <c r="DK15" s="26">
        <v>2</v>
      </c>
      <c r="DL15" s="26">
        <v>45</v>
      </c>
      <c r="DM15" s="39">
        <f t="shared" si="16"/>
        <v>2.1773049645390072</v>
      </c>
      <c r="DN15" s="40">
        <f t="shared" si="17"/>
        <v>609</v>
      </c>
      <c r="DO15" s="26">
        <v>103</v>
      </c>
      <c r="DP15" s="26">
        <v>156</v>
      </c>
      <c r="DQ15" s="26">
        <v>278</v>
      </c>
      <c r="DR15" s="26">
        <v>72</v>
      </c>
      <c r="DS15" s="39">
        <v>100.61576354679804</v>
      </c>
      <c r="DT15" s="44">
        <v>168</v>
      </c>
      <c r="DU15" s="42">
        <v>194</v>
      </c>
      <c r="DV15" s="42">
        <v>27</v>
      </c>
      <c r="DW15" s="42">
        <v>2</v>
      </c>
      <c r="DX15" s="43">
        <f t="shared" si="18"/>
        <v>391</v>
      </c>
      <c r="DY15" s="42">
        <v>320</v>
      </c>
      <c r="DZ15" s="42">
        <v>30</v>
      </c>
      <c r="EA15" s="42">
        <v>17</v>
      </c>
      <c r="EB15" s="42">
        <v>20</v>
      </c>
      <c r="EC15" s="52">
        <v>4</v>
      </c>
      <c r="ED15" s="135">
        <v>161</v>
      </c>
      <c r="EE15" s="135">
        <v>240</v>
      </c>
      <c r="EF15" s="135">
        <v>30</v>
      </c>
      <c r="EG15" s="135">
        <v>10</v>
      </c>
      <c r="EH15" s="43">
        <f t="shared" si="19"/>
        <v>441</v>
      </c>
      <c r="EI15" s="135">
        <v>325</v>
      </c>
      <c r="EJ15" s="135">
        <v>51</v>
      </c>
      <c r="EK15" s="135">
        <v>27</v>
      </c>
      <c r="EL15" s="135">
        <v>25</v>
      </c>
      <c r="EM15" s="135">
        <v>13</v>
      </c>
      <c r="EN15" s="135">
        <v>179</v>
      </c>
      <c r="EO15" s="135">
        <v>309</v>
      </c>
      <c r="EP15" s="135">
        <v>51</v>
      </c>
      <c r="EQ15" s="135">
        <v>12</v>
      </c>
      <c r="ER15" s="43">
        <f t="shared" si="20"/>
        <v>551</v>
      </c>
      <c r="ES15" s="135">
        <v>381</v>
      </c>
      <c r="ET15" s="135">
        <v>64</v>
      </c>
      <c r="EU15" s="135">
        <v>38</v>
      </c>
      <c r="EV15" s="135">
        <v>52</v>
      </c>
      <c r="EW15" s="135">
        <v>16</v>
      </c>
    </row>
    <row r="16" spans="1:153" s="50" customFormat="1" ht="10.5" customHeight="1" x14ac:dyDescent="0.2">
      <c r="A16" s="127">
        <v>487</v>
      </c>
      <c r="B16" s="127"/>
      <c r="C16" s="27">
        <v>23</v>
      </c>
      <c r="D16" s="28" t="s">
        <v>242</v>
      </c>
      <c r="E16" s="27" t="s">
        <v>111</v>
      </c>
      <c r="F16" s="117" t="s">
        <v>239</v>
      </c>
      <c r="G16" s="27" t="s">
        <v>140</v>
      </c>
      <c r="H16" s="128">
        <f t="shared" si="8"/>
        <v>84</v>
      </c>
      <c r="I16" s="129">
        <v>24</v>
      </c>
      <c r="J16" s="129">
        <v>38</v>
      </c>
      <c r="K16" s="129">
        <v>21</v>
      </c>
      <c r="L16" s="129"/>
      <c r="M16" s="129">
        <v>1</v>
      </c>
      <c r="N16" s="31">
        <v>99.590361445783131</v>
      </c>
      <c r="O16" s="128">
        <f t="shared" si="9"/>
        <v>112</v>
      </c>
      <c r="P16" s="129">
        <v>28</v>
      </c>
      <c r="Q16" s="129">
        <v>43</v>
      </c>
      <c r="R16" s="129">
        <v>37</v>
      </c>
      <c r="S16" s="129">
        <v>2</v>
      </c>
      <c r="T16" s="129">
        <v>2</v>
      </c>
      <c r="U16" s="31">
        <v>96.909090909090907</v>
      </c>
      <c r="V16" s="128">
        <f>SUM(W16:AA16)</f>
        <v>105</v>
      </c>
      <c r="W16" s="129">
        <v>32</v>
      </c>
      <c r="X16" s="129">
        <v>34</v>
      </c>
      <c r="Y16" s="129">
        <v>35</v>
      </c>
      <c r="Z16" s="129"/>
      <c r="AA16" s="129">
        <v>4</v>
      </c>
      <c r="AB16" s="31">
        <v>99.504950495049499</v>
      </c>
      <c r="AC16" s="128">
        <f>SUM(AD16:AH16)</f>
        <v>157</v>
      </c>
      <c r="AD16" s="129">
        <v>37</v>
      </c>
      <c r="AE16" s="129">
        <v>62</v>
      </c>
      <c r="AF16" s="129">
        <v>53</v>
      </c>
      <c r="AG16" s="129"/>
      <c r="AH16" s="129">
        <v>5</v>
      </c>
      <c r="AI16" s="31">
        <v>98.381578947368425</v>
      </c>
      <c r="AJ16" s="30">
        <v>29</v>
      </c>
      <c r="AK16" s="30">
        <v>30</v>
      </c>
      <c r="AL16" s="30">
        <v>0</v>
      </c>
      <c r="AM16" s="30">
        <v>25</v>
      </c>
      <c r="AN16" s="30">
        <v>37</v>
      </c>
      <c r="AO16" s="30">
        <v>37</v>
      </c>
      <c r="AP16" s="30">
        <v>1</v>
      </c>
      <c r="AQ16" s="30">
        <v>37</v>
      </c>
      <c r="AR16" s="30">
        <v>17</v>
      </c>
      <c r="AS16" s="30">
        <v>50</v>
      </c>
      <c r="AT16" s="30">
        <v>4</v>
      </c>
      <c r="AU16" s="30">
        <v>34</v>
      </c>
      <c r="AV16" s="130">
        <v>19</v>
      </c>
      <c r="AW16" s="130">
        <v>26</v>
      </c>
      <c r="AX16" s="130">
        <v>19</v>
      </c>
      <c r="AY16" s="130">
        <v>27</v>
      </c>
      <c r="AZ16" s="130">
        <v>33</v>
      </c>
      <c r="BA16" s="130">
        <v>44</v>
      </c>
      <c r="BB16" s="30">
        <v>158</v>
      </c>
      <c r="BC16" s="30">
        <v>195</v>
      </c>
      <c r="BD16" s="30">
        <v>216</v>
      </c>
      <c r="BE16" s="30">
        <v>255</v>
      </c>
      <c r="BF16" s="38">
        <v>11</v>
      </c>
      <c r="BG16" s="38">
        <v>74</v>
      </c>
      <c r="BH16" s="38">
        <v>266</v>
      </c>
      <c r="BI16" s="38">
        <v>385</v>
      </c>
      <c r="BJ16" s="36">
        <f t="shared" si="10"/>
        <v>3.3926630434782608</v>
      </c>
      <c r="BK16" s="38">
        <v>57</v>
      </c>
      <c r="BL16" s="38">
        <v>114</v>
      </c>
      <c r="BM16" s="38">
        <v>321</v>
      </c>
      <c r="BN16" s="38">
        <v>244</v>
      </c>
      <c r="BO16" s="36">
        <f t="shared" si="11"/>
        <v>3.0217391304347827</v>
      </c>
      <c r="BP16" s="38">
        <v>9</v>
      </c>
      <c r="BQ16" s="38">
        <v>91</v>
      </c>
      <c r="BR16" s="38">
        <v>289</v>
      </c>
      <c r="BS16" s="38">
        <v>419</v>
      </c>
      <c r="BT16" s="36">
        <f t="shared" si="5"/>
        <v>3.3836633663366338</v>
      </c>
      <c r="BU16" s="38">
        <v>51</v>
      </c>
      <c r="BV16" s="38">
        <v>108</v>
      </c>
      <c r="BW16" s="38">
        <v>341</v>
      </c>
      <c r="BX16" s="38">
        <v>308</v>
      </c>
      <c r="BY16" s="36">
        <f t="shared" si="6"/>
        <v>3.1212871287128712</v>
      </c>
      <c r="BZ16" s="38">
        <v>26</v>
      </c>
      <c r="CA16" s="38">
        <v>89</v>
      </c>
      <c r="CB16" s="38">
        <v>367</v>
      </c>
      <c r="CC16" s="38">
        <v>493</v>
      </c>
      <c r="CD16" s="36">
        <f t="shared" si="1"/>
        <v>3.3610256410256412</v>
      </c>
      <c r="CE16" s="38">
        <v>53</v>
      </c>
      <c r="CF16" s="38">
        <v>135</v>
      </c>
      <c r="CG16" s="38">
        <v>448</v>
      </c>
      <c r="CH16" s="38">
        <v>339</v>
      </c>
      <c r="CI16" s="36">
        <f t="shared" si="2"/>
        <v>3.1005128205128205</v>
      </c>
      <c r="CJ16" s="132">
        <v>37</v>
      </c>
      <c r="CK16" s="26">
        <v>32</v>
      </c>
      <c r="CL16" s="26">
        <v>6</v>
      </c>
      <c r="CM16" s="26">
        <v>1</v>
      </c>
      <c r="CN16" s="26">
        <v>0</v>
      </c>
      <c r="CO16" s="39">
        <f t="shared" si="12"/>
        <v>2.6184210526315788</v>
      </c>
      <c r="CP16" s="40">
        <f t="shared" si="13"/>
        <v>76</v>
      </c>
      <c r="CQ16" s="26">
        <v>3</v>
      </c>
      <c r="CR16" s="26">
        <v>14</v>
      </c>
      <c r="CS16" s="26">
        <v>41</v>
      </c>
      <c r="CT16" s="26">
        <v>18</v>
      </c>
      <c r="CU16" s="39">
        <v>104.71052631578948</v>
      </c>
      <c r="CV16" s="132">
        <v>40</v>
      </c>
      <c r="CW16" s="26">
        <v>22</v>
      </c>
      <c r="CX16" s="26">
        <v>6</v>
      </c>
      <c r="CY16" s="26">
        <v>5</v>
      </c>
      <c r="CZ16" s="26">
        <v>1</v>
      </c>
      <c r="DA16" s="39">
        <f t="shared" si="14"/>
        <v>2.6712328767123288</v>
      </c>
      <c r="DB16" s="40">
        <f t="shared" si="15"/>
        <v>74</v>
      </c>
      <c r="DC16" s="26">
        <v>5</v>
      </c>
      <c r="DD16" s="26">
        <v>16</v>
      </c>
      <c r="DE16" s="26">
        <v>36</v>
      </c>
      <c r="DF16" s="26">
        <v>17</v>
      </c>
      <c r="DG16" s="39">
        <v>103.89189189189189</v>
      </c>
      <c r="DH16" s="132">
        <v>55</v>
      </c>
      <c r="DI16" s="26">
        <v>33</v>
      </c>
      <c r="DJ16" s="26">
        <v>7</v>
      </c>
      <c r="DK16" s="26">
        <v>3</v>
      </c>
      <c r="DL16" s="26">
        <v>2</v>
      </c>
      <c r="DM16" s="39">
        <f t="shared" si="16"/>
        <v>2.5714285714285716</v>
      </c>
      <c r="DN16" s="40">
        <f t="shared" si="17"/>
        <v>100</v>
      </c>
      <c r="DO16" s="26">
        <v>4</v>
      </c>
      <c r="DP16" s="26">
        <v>17</v>
      </c>
      <c r="DQ16" s="26">
        <v>56</v>
      </c>
      <c r="DR16" s="26">
        <v>23</v>
      </c>
      <c r="DS16" s="39">
        <v>105</v>
      </c>
      <c r="DT16" s="44">
        <v>23</v>
      </c>
      <c r="DU16" s="42">
        <v>44</v>
      </c>
      <c r="DV16" s="42">
        <v>6</v>
      </c>
      <c r="DW16" s="42">
        <v>0</v>
      </c>
      <c r="DX16" s="43">
        <f t="shared" si="18"/>
        <v>73</v>
      </c>
      <c r="DY16" s="42">
        <v>47</v>
      </c>
      <c r="DZ16" s="42">
        <v>22</v>
      </c>
      <c r="EA16" s="42">
        <v>1</v>
      </c>
      <c r="EB16" s="42">
        <v>3</v>
      </c>
      <c r="EC16" s="52">
        <v>0</v>
      </c>
      <c r="ED16" s="135">
        <v>32</v>
      </c>
      <c r="EE16" s="135">
        <v>42</v>
      </c>
      <c r="EF16" s="135">
        <v>9</v>
      </c>
      <c r="EG16" s="135">
        <v>2</v>
      </c>
      <c r="EH16" s="43">
        <f t="shared" si="19"/>
        <v>85</v>
      </c>
      <c r="EI16" s="135">
        <v>63</v>
      </c>
      <c r="EJ16" s="135">
        <v>12</v>
      </c>
      <c r="EK16" s="135">
        <v>1</v>
      </c>
      <c r="EL16" s="135">
        <v>5</v>
      </c>
      <c r="EM16" s="135">
        <v>4</v>
      </c>
      <c r="EN16" s="135">
        <v>27</v>
      </c>
      <c r="EO16" s="135">
        <v>55</v>
      </c>
      <c r="EP16" s="135">
        <v>7</v>
      </c>
      <c r="EQ16" s="135">
        <v>2</v>
      </c>
      <c r="ER16" s="43">
        <f t="shared" si="20"/>
        <v>91</v>
      </c>
      <c r="ES16" s="135">
        <v>61</v>
      </c>
      <c r="ET16" s="135">
        <v>15</v>
      </c>
      <c r="EU16" s="135">
        <v>6</v>
      </c>
      <c r="EV16" s="135">
        <v>8</v>
      </c>
      <c r="EW16" s="135">
        <v>1</v>
      </c>
    </row>
    <row r="17" spans="1:153" s="50" customFormat="1" ht="10.5" customHeight="1" x14ac:dyDescent="0.2">
      <c r="A17" s="127">
        <v>405</v>
      </c>
      <c r="B17" s="127"/>
      <c r="C17" s="27">
        <v>24</v>
      </c>
      <c r="D17" s="28" t="s">
        <v>136</v>
      </c>
      <c r="E17" s="27" t="s">
        <v>124</v>
      </c>
      <c r="F17" s="117" t="s">
        <v>239</v>
      </c>
      <c r="G17" s="27" t="s">
        <v>141</v>
      </c>
      <c r="H17" s="128">
        <f t="shared" si="8"/>
        <v>29</v>
      </c>
      <c r="I17" s="129"/>
      <c r="J17" s="129"/>
      <c r="K17" s="129">
        <v>1</v>
      </c>
      <c r="L17" s="129"/>
      <c r="M17" s="129">
        <v>28</v>
      </c>
      <c r="N17" s="31">
        <v>92</v>
      </c>
      <c r="O17" s="128"/>
      <c r="P17" s="129"/>
      <c r="Q17" s="129"/>
      <c r="R17" s="129"/>
      <c r="S17" s="129"/>
      <c r="T17" s="129"/>
      <c r="U17" s="31"/>
      <c r="V17" s="128"/>
      <c r="W17" s="129"/>
      <c r="X17" s="129"/>
      <c r="Y17" s="129"/>
      <c r="Z17" s="129"/>
      <c r="AA17" s="129"/>
      <c r="AB17" s="31"/>
      <c r="AC17" s="128"/>
      <c r="AD17" s="129"/>
      <c r="AE17" s="129"/>
      <c r="AF17" s="129"/>
      <c r="AG17" s="129"/>
      <c r="AH17" s="129"/>
      <c r="AI17" s="31"/>
      <c r="AJ17" s="30">
        <v>29</v>
      </c>
      <c r="AK17" s="30">
        <v>0</v>
      </c>
      <c r="AL17" s="30">
        <v>0</v>
      </c>
      <c r="AM17" s="30">
        <v>0</v>
      </c>
      <c r="AN17" s="30"/>
      <c r="AO17" s="30"/>
      <c r="AP17" s="30"/>
      <c r="AQ17" s="30"/>
      <c r="AR17" s="30"/>
      <c r="AS17" s="30"/>
      <c r="AT17" s="30"/>
      <c r="AU17" s="30"/>
      <c r="AV17" s="130"/>
      <c r="AW17" s="130"/>
      <c r="AX17" s="130"/>
      <c r="AY17" s="130"/>
      <c r="AZ17" s="130"/>
      <c r="BA17" s="130"/>
      <c r="BB17" s="30">
        <v>150</v>
      </c>
      <c r="BC17" s="30">
        <v>0</v>
      </c>
      <c r="BD17" s="131"/>
      <c r="BE17" s="131"/>
      <c r="BF17" s="38">
        <v>0</v>
      </c>
      <c r="BG17" s="38">
        <v>2</v>
      </c>
      <c r="BH17" s="38">
        <v>10</v>
      </c>
      <c r="BI17" s="38">
        <v>11</v>
      </c>
      <c r="BJ17" s="36">
        <f t="shared" si="10"/>
        <v>3.3913043478260869</v>
      </c>
      <c r="BK17" s="38">
        <v>2</v>
      </c>
      <c r="BL17" s="38">
        <v>1</v>
      </c>
      <c r="BM17" s="38">
        <v>12</v>
      </c>
      <c r="BN17" s="38">
        <v>8</v>
      </c>
      <c r="BO17" s="36">
        <f t="shared" si="11"/>
        <v>3.1304347826086958</v>
      </c>
      <c r="BP17" s="38">
        <v>0</v>
      </c>
      <c r="BQ17" s="38">
        <v>0</v>
      </c>
      <c r="BR17" s="38">
        <v>0</v>
      </c>
      <c r="BS17" s="38">
        <v>0</v>
      </c>
      <c r="BT17" s="36" t="s">
        <v>130</v>
      </c>
      <c r="BU17" s="38">
        <v>0</v>
      </c>
      <c r="BV17" s="38">
        <v>0</v>
      </c>
      <c r="BW17" s="38">
        <v>0</v>
      </c>
      <c r="BX17" s="38">
        <v>0</v>
      </c>
      <c r="BY17" s="36" t="s">
        <v>130</v>
      </c>
      <c r="BZ17" s="38"/>
      <c r="CA17" s="38"/>
      <c r="CB17" s="38"/>
      <c r="CC17" s="38"/>
      <c r="CD17" s="36" t="s">
        <v>130</v>
      </c>
      <c r="CE17" s="38"/>
      <c r="CF17" s="38"/>
      <c r="CG17" s="38"/>
      <c r="CH17" s="38"/>
      <c r="CI17" s="36" t="s">
        <v>130</v>
      </c>
      <c r="CJ17" s="132">
        <v>83</v>
      </c>
      <c r="CK17" s="26">
        <v>27</v>
      </c>
      <c r="CL17" s="26">
        <v>7</v>
      </c>
      <c r="CM17" s="26">
        <v>0</v>
      </c>
      <c r="CN17" s="26">
        <v>13</v>
      </c>
      <c r="CO17" s="39">
        <f t="shared" si="12"/>
        <v>2.3504273504273505</v>
      </c>
      <c r="CP17" s="40">
        <f t="shared" si="13"/>
        <v>130</v>
      </c>
      <c r="CQ17" s="26">
        <v>19</v>
      </c>
      <c r="CR17" s="26">
        <v>57</v>
      </c>
      <c r="CS17" s="26">
        <v>50</v>
      </c>
      <c r="CT17" s="26">
        <v>4</v>
      </c>
      <c r="CU17" s="39">
        <v>98.692307692307693</v>
      </c>
      <c r="CV17" s="132">
        <v>4</v>
      </c>
      <c r="CW17" s="26">
        <v>27</v>
      </c>
      <c r="CX17" s="26">
        <v>2</v>
      </c>
      <c r="CY17" s="26">
        <v>1</v>
      </c>
      <c r="CZ17" s="26">
        <v>2</v>
      </c>
      <c r="DA17" s="39">
        <f t="shared" si="14"/>
        <v>3</v>
      </c>
      <c r="DB17" s="40">
        <f t="shared" si="15"/>
        <v>36</v>
      </c>
      <c r="DC17" s="26">
        <v>16</v>
      </c>
      <c r="DD17" s="26">
        <v>14</v>
      </c>
      <c r="DE17" s="26">
        <v>6</v>
      </c>
      <c r="DF17" s="26">
        <v>0</v>
      </c>
      <c r="DG17" s="39">
        <v>93.111111111111114</v>
      </c>
      <c r="DH17" s="132">
        <v>0</v>
      </c>
      <c r="DI17" s="26">
        <v>0</v>
      </c>
      <c r="DJ17" s="26">
        <v>2</v>
      </c>
      <c r="DK17" s="26">
        <v>1</v>
      </c>
      <c r="DL17" s="26">
        <v>6</v>
      </c>
      <c r="DM17" s="39">
        <f t="shared" si="16"/>
        <v>4.333333333333333</v>
      </c>
      <c r="DN17" s="40">
        <f t="shared" si="17"/>
        <v>9</v>
      </c>
      <c r="DO17" s="26">
        <v>4</v>
      </c>
      <c r="DP17" s="26">
        <v>4</v>
      </c>
      <c r="DQ17" s="26">
        <v>1</v>
      </c>
      <c r="DR17" s="26">
        <v>0</v>
      </c>
      <c r="DS17" s="39">
        <v>91.333333333333329</v>
      </c>
      <c r="DT17" s="44">
        <v>50</v>
      </c>
      <c r="DU17" s="42">
        <v>68</v>
      </c>
      <c r="DV17" s="42">
        <v>4</v>
      </c>
      <c r="DW17" s="42">
        <v>4</v>
      </c>
      <c r="DX17" s="43">
        <f t="shared" si="18"/>
        <v>126</v>
      </c>
      <c r="DY17" s="42">
        <v>77</v>
      </c>
      <c r="DZ17" s="42">
        <v>25</v>
      </c>
      <c r="EA17" s="42">
        <v>6</v>
      </c>
      <c r="EB17" s="42">
        <v>13</v>
      </c>
      <c r="EC17" s="52">
        <v>5</v>
      </c>
      <c r="ED17" s="135">
        <v>18</v>
      </c>
      <c r="EE17" s="135">
        <v>28</v>
      </c>
      <c r="EF17" s="135">
        <v>6</v>
      </c>
      <c r="EG17" s="135">
        <v>1</v>
      </c>
      <c r="EH17" s="43">
        <f t="shared" si="19"/>
        <v>53</v>
      </c>
      <c r="EI17" s="135">
        <v>27</v>
      </c>
      <c r="EJ17" s="135">
        <v>8</v>
      </c>
      <c r="EK17" s="135">
        <v>12</v>
      </c>
      <c r="EL17" s="135">
        <v>4</v>
      </c>
      <c r="EM17" s="135">
        <v>2</v>
      </c>
      <c r="EN17" s="135">
        <v>7</v>
      </c>
      <c r="EO17" s="135">
        <v>5</v>
      </c>
      <c r="EP17" s="135">
        <v>1</v>
      </c>
      <c r="EQ17" s="135">
        <v>0</v>
      </c>
      <c r="ER17" s="43">
        <f t="shared" si="20"/>
        <v>13</v>
      </c>
      <c r="ES17" s="135">
        <v>9</v>
      </c>
      <c r="ET17" s="135">
        <v>3</v>
      </c>
      <c r="EU17" s="135">
        <v>0</v>
      </c>
      <c r="EV17" s="135">
        <v>1</v>
      </c>
      <c r="EW17" s="135">
        <v>0</v>
      </c>
    </row>
    <row r="18" spans="1:153" s="50" customFormat="1" ht="9.6" customHeight="1" x14ac:dyDescent="0.2">
      <c r="A18" s="136"/>
      <c r="B18" s="136"/>
      <c r="C18" s="27">
        <v>29</v>
      </c>
      <c r="D18" s="28" t="s">
        <v>243</v>
      </c>
      <c r="E18" s="27" t="s">
        <v>111</v>
      </c>
      <c r="F18" s="117" t="s">
        <v>239</v>
      </c>
      <c r="G18" s="27" t="s">
        <v>244</v>
      </c>
      <c r="H18" s="128"/>
      <c r="I18" s="129"/>
      <c r="J18" s="129"/>
      <c r="K18" s="129"/>
      <c r="L18" s="129"/>
      <c r="M18" s="129"/>
      <c r="N18" s="31"/>
      <c r="O18" s="128"/>
      <c r="P18" s="129"/>
      <c r="Q18" s="129"/>
      <c r="R18" s="129"/>
      <c r="S18" s="129"/>
      <c r="T18" s="129"/>
      <c r="U18" s="31"/>
      <c r="V18" s="128"/>
      <c r="W18" s="129"/>
      <c r="X18" s="129"/>
      <c r="Y18" s="129"/>
      <c r="Z18" s="129"/>
      <c r="AA18" s="129"/>
      <c r="AB18" s="31"/>
      <c r="AC18" s="128"/>
      <c r="AD18" s="129"/>
      <c r="AE18" s="129"/>
      <c r="AF18" s="129"/>
      <c r="AG18" s="129"/>
      <c r="AH18" s="129"/>
      <c r="AI18" s="31"/>
      <c r="AJ18" s="30"/>
      <c r="AK18" s="30"/>
      <c r="AL18" s="30"/>
      <c r="AM18" s="30"/>
      <c r="AN18" s="30"/>
      <c r="AO18" s="30"/>
      <c r="AP18" s="30"/>
      <c r="AQ18" s="30"/>
      <c r="AR18" s="30"/>
      <c r="AS18" s="30"/>
      <c r="AT18" s="30"/>
      <c r="AU18" s="30"/>
      <c r="AV18" s="137"/>
      <c r="AW18" s="137"/>
      <c r="AX18" s="137"/>
      <c r="AY18" s="137"/>
      <c r="AZ18" s="137"/>
      <c r="BA18" s="137"/>
      <c r="BB18" s="30"/>
      <c r="BC18" s="30"/>
      <c r="BD18" s="30"/>
      <c r="BE18" s="30"/>
      <c r="BF18" s="36"/>
      <c r="BG18" s="36"/>
      <c r="BH18" s="36"/>
      <c r="BI18" s="36"/>
      <c r="BJ18" s="36"/>
      <c r="BK18" s="38"/>
      <c r="BL18" s="38"/>
      <c r="BM18" s="38"/>
      <c r="BN18" s="38"/>
      <c r="BO18" s="36"/>
      <c r="BP18" s="38"/>
      <c r="BQ18" s="38"/>
      <c r="BR18" s="38"/>
      <c r="BS18" s="38"/>
      <c r="BT18" s="36"/>
      <c r="BU18" s="38"/>
      <c r="BV18" s="38"/>
      <c r="BW18" s="38"/>
      <c r="BX18" s="38"/>
      <c r="BY18" s="36"/>
      <c r="BZ18" s="38"/>
      <c r="CA18" s="38"/>
      <c r="CB18" s="38"/>
      <c r="CC18" s="38"/>
      <c r="CD18" s="36"/>
      <c r="CE18" s="38"/>
      <c r="CF18" s="38"/>
      <c r="CG18" s="38"/>
      <c r="CH18" s="38"/>
      <c r="CI18" s="36"/>
      <c r="CJ18" s="132"/>
      <c r="CK18" s="26"/>
      <c r="CL18" s="26"/>
      <c r="CM18" s="26"/>
      <c r="CN18" s="26"/>
      <c r="CO18" s="39"/>
      <c r="CP18" s="40">
        <f t="shared" si="13"/>
        <v>0</v>
      </c>
      <c r="CQ18" s="26"/>
      <c r="CR18" s="26"/>
      <c r="CS18" s="26"/>
      <c r="CT18" s="26"/>
      <c r="CU18" s="39"/>
      <c r="CV18" s="132"/>
      <c r="CW18" s="26"/>
      <c r="CX18" s="26"/>
      <c r="CY18" s="26"/>
      <c r="CZ18" s="26"/>
      <c r="DA18" s="39"/>
      <c r="DB18" s="40">
        <f t="shared" si="15"/>
        <v>0</v>
      </c>
      <c r="DC18" s="26"/>
      <c r="DD18" s="26"/>
      <c r="DE18" s="26"/>
      <c r="DF18" s="26"/>
      <c r="DG18" s="39"/>
      <c r="DH18" s="132"/>
      <c r="DI18" s="26"/>
      <c r="DJ18" s="26"/>
      <c r="DK18" s="26"/>
      <c r="DL18" s="26"/>
      <c r="DM18" s="39"/>
      <c r="DN18" s="40"/>
      <c r="DO18" s="26"/>
      <c r="DP18" s="26"/>
      <c r="DQ18" s="26"/>
      <c r="DR18" s="26"/>
      <c r="DS18" s="39"/>
      <c r="DT18" s="44"/>
      <c r="DU18" s="42"/>
      <c r="DV18" s="42"/>
      <c r="DW18" s="42"/>
      <c r="DX18" s="43"/>
      <c r="DY18" s="42"/>
      <c r="DZ18" s="42"/>
      <c r="EA18" s="42"/>
      <c r="EB18" s="42"/>
      <c r="EC18" s="52"/>
      <c r="ED18" s="135"/>
      <c r="EE18" s="135"/>
      <c r="EF18" s="135"/>
      <c r="EG18" s="135"/>
      <c r="EH18" s="43"/>
      <c r="EI18" s="135"/>
      <c r="EJ18" s="135"/>
      <c r="EK18" s="135"/>
      <c r="EL18" s="135"/>
      <c r="EM18" s="135"/>
      <c r="EN18" s="135"/>
      <c r="EO18" s="135"/>
      <c r="EP18" s="135"/>
      <c r="EQ18" s="135"/>
      <c r="ER18" s="43"/>
      <c r="ES18" s="135"/>
      <c r="ET18" s="135"/>
      <c r="EU18" s="135"/>
      <c r="EV18" s="135"/>
      <c r="EW18" s="135"/>
    </row>
    <row r="19" spans="1:153" s="50" customFormat="1" ht="10.5" customHeight="1" x14ac:dyDescent="0.2">
      <c r="A19" s="127">
        <v>478</v>
      </c>
      <c r="B19" s="127"/>
      <c r="C19" s="27">
        <v>30</v>
      </c>
      <c r="D19" s="28" t="s">
        <v>245</v>
      </c>
      <c r="E19" s="27" t="s">
        <v>111</v>
      </c>
      <c r="F19" s="117" t="s">
        <v>239</v>
      </c>
      <c r="G19" s="27" t="s">
        <v>246</v>
      </c>
      <c r="H19" s="128">
        <f t="shared" ref="H19:H38" si="21">SUM(I19:M19)</f>
        <v>40</v>
      </c>
      <c r="I19" s="129">
        <v>8</v>
      </c>
      <c r="J19" s="129">
        <v>16</v>
      </c>
      <c r="K19" s="129">
        <v>12</v>
      </c>
      <c r="L19" s="129">
        <v>1</v>
      </c>
      <c r="M19" s="129">
        <v>3</v>
      </c>
      <c r="N19" s="31">
        <v>99.527777777777771</v>
      </c>
      <c r="O19" s="128">
        <f t="shared" ref="O19:O29" si="22">SUM(P19:T19)</f>
        <v>37</v>
      </c>
      <c r="P19" s="129">
        <v>6</v>
      </c>
      <c r="Q19" s="129">
        <v>18</v>
      </c>
      <c r="R19" s="129">
        <v>10</v>
      </c>
      <c r="S19" s="129"/>
      <c r="T19" s="129">
        <v>3</v>
      </c>
      <c r="U19" s="31">
        <v>96.235294117647058</v>
      </c>
      <c r="V19" s="128">
        <f t="shared" ref="V19:V29" si="23">SUM(W19:AA19)</f>
        <v>46</v>
      </c>
      <c r="W19" s="129">
        <v>7</v>
      </c>
      <c r="X19" s="129">
        <v>12</v>
      </c>
      <c r="Y19" s="129">
        <v>24</v>
      </c>
      <c r="Z19" s="129"/>
      <c r="AA19" s="129">
        <v>3</v>
      </c>
      <c r="AB19" s="31">
        <v>99.186046511627907</v>
      </c>
      <c r="AC19" s="128">
        <f t="shared" ref="AC19:AC29" si="24">SUM(AD19:AH19)</f>
        <v>64</v>
      </c>
      <c r="AD19" s="129">
        <v>13</v>
      </c>
      <c r="AE19" s="129">
        <v>24</v>
      </c>
      <c r="AF19" s="129">
        <v>17</v>
      </c>
      <c r="AG19" s="129">
        <v>0</v>
      </c>
      <c r="AH19" s="129">
        <v>10</v>
      </c>
      <c r="AI19" s="31">
        <v>97.2</v>
      </c>
      <c r="AJ19" s="30">
        <v>15</v>
      </c>
      <c r="AK19" s="30">
        <v>15</v>
      </c>
      <c r="AL19" s="30">
        <v>0</v>
      </c>
      <c r="AM19" s="30">
        <v>10</v>
      </c>
      <c r="AN19" s="30">
        <v>9</v>
      </c>
      <c r="AO19" s="30">
        <v>15</v>
      </c>
      <c r="AP19" s="30">
        <v>0</v>
      </c>
      <c r="AQ19" s="30">
        <v>13</v>
      </c>
      <c r="AR19" s="30">
        <v>14</v>
      </c>
      <c r="AS19" s="30">
        <v>18</v>
      </c>
      <c r="AT19" s="30">
        <v>1</v>
      </c>
      <c r="AU19" s="30">
        <v>13</v>
      </c>
      <c r="AV19" s="130">
        <v>1</v>
      </c>
      <c r="AW19" s="130">
        <v>3</v>
      </c>
      <c r="AX19" s="130">
        <v>6</v>
      </c>
      <c r="AY19" s="130">
        <v>1</v>
      </c>
      <c r="AZ19" s="130">
        <v>9</v>
      </c>
      <c r="BA19" s="130">
        <v>6</v>
      </c>
      <c r="BB19" s="30">
        <v>74</v>
      </c>
      <c r="BC19" s="30">
        <v>76</v>
      </c>
      <c r="BD19" s="30">
        <v>81</v>
      </c>
      <c r="BE19" s="30">
        <v>109</v>
      </c>
      <c r="BF19" s="38">
        <v>3</v>
      </c>
      <c r="BG19" s="38">
        <v>12</v>
      </c>
      <c r="BH19" s="38">
        <v>111</v>
      </c>
      <c r="BI19" s="38">
        <v>155</v>
      </c>
      <c r="BJ19" s="36">
        <f t="shared" ref="BJ19:BJ38" si="25">(BF19*1+BG19*2+BH19*3+BI19*4)/SUM(BF19:BI19)</f>
        <v>3.487544483985765</v>
      </c>
      <c r="BK19" s="38">
        <v>8</v>
      </c>
      <c r="BL19" s="38">
        <v>32</v>
      </c>
      <c r="BM19" s="38">
        <v>126</v>
      </c>
      <c r="BN19" s="38">
        <v>115</v>
      </c>
      <c r="BO19" s="36">
        <f t="shared" ref="BO19:BO38" si="26">(BK19*1+BL19*2+BM19*3+BN19*4)/SUM(BK19:BN19)</f>
        <v>3.2384341637010676</v>
      </c>
      <c r="BP19" s="38">
        <v>3</v>
      </c>
      <c r="BQ19" s="38">
        <v>26</v>
      </c>
      <c r="BR19" s="38">
        <v>112</v>
      </c>
      <c r="BS19" s="38">
        <v>192</v>
      </c>
      <c r="BT19" s="36">
        <f t="shared" ref="BT19:BT38" si="27">(BP19*1+BQ19*2+BR19*3+BS19*4)/SUM(BP19:BS19)</f>
        <v>3.4804804804804803</v>
      </c>
      <c r="BU19" s="38">
        <v>8</v>
      </c>
      <c r="BV19" s="38">
        <v>36</v>
      </c>
      <c r="BW19" s="38">
        <v>142</v>
      </c>
      <c r="BX19" s="38">
        <v>147</v>
      </c>
      <c r="BY19" s="36">
        <f t="shared" ref="BY19:BY38" si="28">(BU19*1+BV19*2+BW19*3+BX19*4)/SUM(BU19:BX19)</f>
        <v>3.2852852852852852</v>
      </c>
      <c r="BZ19" s="38">
        <v>4</v>
      </c>
      <c r="CA19" s="38">
        <v>15</v>
      </c>
      <c r="CB19" s="38">
        <v>123</v>
      </c>
      <c r="CC19" s="38">
        <v>262</v>
      </c>
      <c r="CD19" s="36">
        <f t="shared" ref="CD19:CD38" si="29">(BZ19*1+CA19*2+CB19*3+CC19*4)/SUM(BZ19:CC19)</f>
        <v>3.5915841584158414</v>
      </c>
      <c r="CE19" s="38">
        <v>10</v>
      </c>
      <c r="CF19" s="38">
        <v>31</v>
      </c>
      <c r="CG19" s="38">
        <v>145</v>
      </c>
      <c r="CH19" s="38">
        <v>218</v>
      </c>
      <c r="CI19" s="36">
        <f t="shared" ref="CI19:CI38" si="30">(CE19*1+CF19*2+CG19*3+CH19*4)/SUM(CE19:CH19)</f>
        <v>3.4133663366336635</v>
      </c>
      <c r="CJ19" s="132">
        <v>17</v>
      </c>
      <c r="CK19" s="26">
        <v>16</v>
      </c>
      <c r="CL19" s="26">
        <v>1</v>
      </c>
      <c r="CM19" s="26">
        <v>1</v>
      </c>
      <c r="CN19" s="26">
        <v>0</v>
      </c>
      <c r="CO19" s="39">
        <f t="shared" ref="CO19:CO37" si="31">(CJ19*2+CK19*3+CL19*4+CM19*5)/SUM(CJ19:CM19)</f>
        <v>2.6</v>
      </c>
      <c r="CP19" s="40">
        <f t="shared" si="13"/>
        <v>35</v>
      </c>
      <c r="CQ19" s="26">
        <v>0</v>
      </c>
      <c r="CR19" s="26">
        <v>5</v>
      </c>
      <c r="CS19" s="26">
        <v>20</v>
      </c>
      <c r="CT19" s="26">
        <v>10</v>
      </c>
      <c r="CU19" s="39">
        <v>106.8</v>
      </c>
      <c r="CV19" s="132">
        <v>7</v>
      </c>
      <c r="CW19" s="26">
        <v>10</v>
      </c>
      <c r="CX19" s="26">
        <v>1</v>
      </c>
      <c r="CY19" s="26">
        <v>1</v>
      </c>
      <c r="CZ19" s="26">
        <v>0</v>
      </c>
      <c r="DA19" s="39">
        <f t="shared" ref="DA19:DA51" si="32">(CV19*2+CW19*3+CX19*4+CY19*5)/SUM(CV19:CY19)</f>
        <v>2.7894736842105261</v>
      </c>
      <c r="DB19" s="40">
        <f t="shared" si="15"/>
        <v>19</v>
      </c>
      <c r="DC19" s="26">
        <v>1</v>
      </c>
      <c r="DD19" s="26">
        <v>4</v>
      </c>
      <c r="DE19" s="26">
        <v>10</v>
      </c>
      <c r="DF19" s="26">
        <v>4</v>
      </c>
      <c r="DG19" s="39">
        <v>104.52631578947368</v>
      </c>
      <c r="DH19" s="132">
        <v>11</v>
      </c>
      <c r="DI19" s="26">
        <v>24</v>
      </c>
      <c r="DJ19" s="26">
        <v>4</v>
      </c>
      <c r="DK19" s="26">
        <v>0</v>
      </c>
      <c r="DL19" s="26">
        <v>0</v>
      </c>
      <c r="DM19" s="39">
        <f t="shared" ref="DM19:DM51" si="33">(DH19*2+DI19*3+DJ19*4+DK19*5)/SUM(DH19:DK19)</f>
        <v>2.8205128205128207</v>
      </c>
      <c r="DN19" s="40">
        <f t="shared" ref="DN19:DN51" si="34">SUM(DH19:DL19)</f>
        <v>39</v>
      </c>
      <c r="DO19" s="26">
        <v>0</v>
      </c>
      <c r="DP19" s="26">
        <v>3</v>
      </c>
      <c r="DQ19" s="26">
        <v>26</v>
      </c>
      <c r="DR19" s="26">
        <v>10</v>
      </c>
      <c r="DS19" s="39">
        <v>106.71794871794872</v>
      </c>
      <c r="DT19" s="44">
        <v>8</v>
      </c>
      <c r="DU19" s="42">
        <v>19</v>
      </c>
      <c r="DV19" s="42">
        <v>3</v>
      </c>
      <c r="DW19" s="42">
        <v>1</v>
      </c>
      <c r="DX19" s="43">
        <f t="shared" si="18"/>
        <v>31</v>
      </c>
      <c r="DY19" s="42">
        <v>23</v>
      </c>
      <c r="DZ19" s="42">
        <v>3</v>
      </c>
      <c r="EA19" s="42">
        <v>2</v>
      </c>
      <c r="EB19" s="42">
        <v>3</v>
      </c>
      <c r="EC19" s="52">
        <v>0</v>
      </c>
      <c r="ED19" s="135">
        <v>12</v>
      </c>
      <c r="EE19" s="135">
        <v>12</v>
      </c>
      <c r="EF19" s="135">
        <v>1</v>
      </c>
      <c r="EG19" s="135">
        <v>0</v>
      </c>
      <c r="EH19" s="43">
        <f t="shared" ref="EH19:EH51" si="35">SUM(ED19:EG19)</f>
        <v>25</v>
      </c>
      <c r="EI19" s="135">
        <v>20</v>
      </c>
      <c r="EJ19" s="135">
        <v>2</v>
      </c>
      <c r="EK19" s="135">
        <v>0</v>
      </c>
      <c r="EL19" s="135">
        <v>3</v>
      </c>
      <c r="EM19" s="135">
        <v>0</v>
      </c>
      <c r="EN19" s="135">
        <v>17</v>
      </c>
      <c r="EO19" s="135">
        <v>16</v>
      </c>
      <c r="EP19" s="135">
        <v>0</v>
      </c>
      <c r="EQ19" s="135">
        <v>2</v>
      </c>
      <c r="ER19" s="43">
        <f t="shared" si="20"/>
        <v>35</v>
      </c>
      <c r="ES19" s="135">
        <v>27</v>
      </c>
      <c r="ET19" s="135">
        <v>4</v>
      </c>
      <c r="EU19" s="135">
        <v>0</v>
      </c>
      <c r="EV19" s="135">
        <v>3</v>
      </c>
      <c r="EW19" s="135">
        <v>1</v>
      </c>
    </row>
    <row r="20" spans="1:153" s="50" customFormat="1" ht="10.5" customHeight="1" x14ac:dyDescent="0.2">
      <c r="A20" s="127">
        <v>472</v>
      </c>
      <c r="B20" s="127"/>
      <c r="C20" s="27">
        <v>31</v>
      </c>
      <c r="D20" s="28" t="s">
        <v>247</v>
      </c>
      <c r="E20" s="27" t="s">
        <v>111</v>
      </c>
      <c r="F20" s="117" t="s">
        <v>239</v>
      </c>
      <c r="G20" s="27" t="s">
        <v>147</v>
      </c>
      <c r="H20" s="128">
        <f t="shared" si="21"/>
        <v>99</v>
      </c>
      <c r="I20" s="129">
        <v>27</v>
      </c>
      <c r="J20" s="129">
        <v>39</v>
      </c>
      <c r="K20" s="129">
        <v>24</v>
      </c>
      <c r="L20" s="129"/>
      <c r="M20" s="129">
        <v>9</v>
      </c>
      <c r="N20" s="31">
        <v>98.155555555555551</v>
      </c>
      <c r="O20" s="128">
        <f t="shared" si="22"/>
        <v>133</v>
      </c>
      <c r="P20" s="129">
        <v>29</v>
      </c>
      <c r="Q20" s="129">
        <v>58</v>
      </c>
      <c r="R20" s="129">
        <v>36</v>
      </c>
      <c r="S20" s="129">
        <v>2</v>
      </c>
      <c r="T20" s="129">
        <v>8</v>
      </c>
      <c r="U20" s="31">
        <v>98.087301587301582</v>
      </c>
      <c r="V20" s="128">
        <f t="shared" si="23"/>
        <v>127</v>
      </c>
      <c r="W20" s="129">
        <v>34</v>
      </c>
      <c r="X20" s="129">
        <v>43</v>
      </c>
      <c r="Y20" s="129">
        <v>37</v>
      </c>
      <c r="Z20" s="129"/>
      <c r="AA20" s="129">
        <v>13</v>
      </c>
      <c r="AB20" s="31">
        <v>97.114035087719301</v>
      </c>
      <c r="AC20" s="128">
        <f t="shared" si="24"/>
        <v>153</v>
      </c>
      <c r="AD20" s="129">
        <v>38</v>
      </c>
      <c r="AE20" s="129">
        <v>64</v>
      </c>
      <c r="AF20" s="129">
        <v>31</v>
      </c>
      <c r="AG20" s="129">
        <v>2</v>
      </c>
      <c r="AH20" s="129">
        <v>18</v>
      </c>
      <c r="AI20" s="31">
        <v>95.962962962962962</v>
      </c>
      <c r="AJ20" s="30">
        <v>55</v>
      </c>
      <c r="AK20" s="30">
        <v>14</v>
      </c>
      <c r="AL20" s="30">
        <v>0</v>
      </c>
      <c r="AM20" s="30">
        <v>30</v>
      </c>
      <c r="AN20" s="30">
        <v>81</v>
      </c>
      <c r="AO20" s="30">
        <v>18</v>
      </c>
      <c r="AP20" s="30">
        <v>4</v>
      </c>
      <c r="AQ20" s="30">
        <v>30</v>
      </c>
      <c r="AR20" s="30">
        <v>65</v>
      </c>
      <c r="AS20" s="30">
        <v>21</v>
      </c>
      <c r="AT20" s="30">
        <v>0</v>
      </c>
      <c r="AU20" s="30">
        <v>41</v>
      </c>
      <c r="AV20" s="130">
        <v>18</v>
      </c>
      <c r="AW20" s="130">
        <v>15</v>
      </c>
      <c r="AX20" s="130">
        <v>18</v>
      </c>
      <c r="AY20" s="130">
        <v>22</v>
      </c>
      <c r="AZ20" s="130">
        <v>27</v>
      </c>
      <c r="BA20" s="130">
        <v>22</v>
      </c>
      <c r="BB20" s="30">
        <v>227</v>
      </c>
      <c r="BC20" s="30">
        <v>232</v>
      </c>
      <c r="BD20" s="30">
        <v>257</v>
      </c>
      <c r="BE20" s="30">
        <v>281</v>
      </c>
      <c r="BF20" s="38">
        <v>48</v>
      </c>
      <c r="BG20" s="38">
        <v>88</v>
      </c>
      <c r="BH20" s="38">
        <v>367</v>
      </c>
      <c r="BI20" s="38">
        <v>478</v>
      </c>
      <c r="BJ20" s="36">
        <f t="shared" si="25"/>
        <v>3.2996941896024463</v>
      </c>
      <c r="BK20" s="38">
        <v>59</v>
      </c>
      <c r="BL20" s="38">
        <v>100</v>
      </c>
      <c r="BM20" s="38">
        <v>414</v>
      </c>
      <c r="BN20" s="38">
        <v>408</v>
      </c>
      <c r="BO20" s="36">
        <f t="shared" si="26"/>
        <v>3.1936799184505609</v>
      </c>
      <c r="BP20" s="38">
        <v>61</v>
      </c>
      <c r="BQ20" s="38">
        <v>102</v>
      </c>
      <c r="BR20" s="38">
        <v>391</v>
      </c>
      <c r="BS20" s="38">
        <v>570</v>
      </c>
      <c r="BT20" s="36">
        <f t="shared" si="27"/>
        <v>3.3078291814946619</v>
      </c>
      <c r="BU20" s="38">
        <v>101</v>
      </c>
      <c r="BV20" s="38">
        <v>153</v>
      </c>
      <c r="BW20" s="38">
        <v>438</v>
      </c>
      <c r="BX20" s="38">
        <v>432</v>
      </c>
      <c r="BY20" s="36">
        <f t="shared" si="28"/>
        <v>3.0685053380782916</v>
      </c>
      <c r="BZ20" s="38">
        <v>79</v>
      </c>
      <c r="CA20" s="38">
        <v>121</v>
      </c>
      <c r="CB20" s="38">
        <v>369</v>
      </c>
      <c r="CC20" s="38">
        <v>647</v>
      </c>
      <c r="CD20" s="36">
        <f t="shared" si="29"/>
        <v>3.3026315789473686</v>
      </c>
      <c r="CE20" s="38">
        <v>90</v>
      </c>
      <c r="CF20" s="38">
        <v>146</v>
      </c>
      <c r="CG20" s="38">
        <v>479</v>
      </c>
      <c r="CH20" s="38">
        <v>501</v>
      </c>
      <c r="CI20" s="36">
        <f t="shared" si="30"/>
        <v>3.1439144736842106</v>
      </c>
      <c r="CJ20" s="132">
        <v>86</v>
      </c>
      <c r="CK20" s="26">
        <v>24</v>
      </c>
      <c r="CL20" s="26">
        <v>3</v>
      </c>
      <c r="CM20" s="26">
        <v>2</v>
      </c>
      <c r="CN20" s="26">
        <v>1</v>
      </c>
      <c r="CO20" s="39">
        <f t="shared" si="31"/>
        <v>2.3130434782608695</v>
      </c>
      <c r="CP20" s="40">
        <f t="shared" si="13"/>
        <v>116</v>
      </c>
      <c r="CQ20" s="26">
        <v>2</v>
      </c>
      <c r="CR20" s="26">
        <v>12</v>
      </c>
      <c r="CS20" s="26">
        <v>76</v>
      </c>
      <c r="CT20" s="26">
        <v>26</v>
      </c>
      <c r="CU20" s="39">
        <v>106.56896551724138</v>
      </c>
      <c r="CV20" s="132">
        <v>83</v>
      </c>
      <c r="CW20" s="26">
        <v>22</v>
      </c>
      <c r="CX20" s="26">
        <v>1</v>
      </c>
      <c r="CY20" s="26">
        <v>2</v>
      </c>
      <c r="CZ20" s="26">
        <v>0</v>
      </c>
      <c r="DA20" s="39">
        <f t="shared" si="32"/>
        <v>2.2777777777777777</v>
      </c>
      <c r="DB20" s="40">
        <f t="shared" si="15"/>
        <v>108</v>
      </c>
      <c r="DC20" s="26">
        <v>0</v>
      </c>
      <c r="DD20" s="26">
        <v>12</v>
      </c>
      <c r="DE20" s="26">
        <v>74</v>
      </c>
      <c r="DF20" s="26">
        <v>22</v>
      </c>
      <c r="DG20" s="39">
        <v>106.83333333333333</v>
      </c>
      <c r="DH20" s="132">
        <v>115</v>
      </c>
      <c r="DI20" s="26">
        <v>14</v>
      </c>
      <c r="DJ20" s="26">
        <v>1</v>
      </c>
      <c r="DK20" s="26">
        <v>0</v>
      </c>
      <c r="DL20" s="26">
        <v>0</v>
      </c>
      <c r="DM20" s="39">
        <f t="shared" si="33"/>
        <v>2.1230769230769231</v>
      </c>
      <c r="DN20" s="40">
        <f t="shared" si="34"/>
        <v>130</v>
      </c>
      <c r="DO20" s="26">
        <v>1</v>
      </c>
      <c r="DP20" s="26">
        <v>16</v>
      </c>
      <c r="DQ20" s="26">
        <v>83</v>
      </c>
      <c r="DR20" s="26">
        <v>30</v>
      </c>
      <c r="DS20" s="39">
        <v>106.43076923076923</v>
      </c>
      <c r="DT20" s="44">
        <v>43</v>
      </c>
      <c r="DU20" s="42">
        <v>68</v>
      </c>
      <c r="DV20" s="42">
        <v>6</v>
      </c>
      <c r="DW20" s="42">
        <v>0</v>
      </c>
      <c r="DX20" s="43">
        <f t="shared" si="18"/>
        <v>117</v>
      </c>
      <c r="DY20" s="42">
        <v>98</v>
      </c>
      <c r="DZ20" s="42">
        <v>10</v>
      </c>
      <c r="EA20" s="42">
        <v>2</v>
      </c>
      <c r="EB20" s="42">
        <v>7</v>
      </c>
      <c r="EC20" s="52">
        <v>0</v>
      </c>
      <c r="ED20" s="135">
        <v>41</v>
      </c>
      <c r="EE20" s="135">
        <v>46</v>
      </c>
      <c r="EF20" s="135">
        <v>12</v>
      </c>
      <c r="EG20" s="135">
        <v>2</v>
      </c>
      <c r="EH20" s="43">
        <f t="shared" si="35"/>
        <v>101</v>
      </c>
      <c r="EI20" s="135">
        <v>79</v>
      </c>
      <c r="EJ20" s="135">
        <v>13</v>
      </c>
      <c r="EK20" s="135">
        <v>1</v>
      </c>
      <c r="EL20" s="135">
        <v>7</v>
      </c>
      <c r="EM20" s="135">
        <v>1</v>
      </c>
      <c r="EN20" s="135">
        <v>33</v>
      </c>
      <c r="EO20" s="135">
        <v>77</v>
      </c>
      <c r="EP20" s="135">
        <v>9</v>
      </c>
      <c r="EQ20" s="135">
        <v>3</v>
      </c>
      <c r="ER20" s="43">
        <f t="shared" si="20"/>
        <v>122</v>
      </c>
      <c r="ES20" s="135">
        <v>85</v>
      </c>
      <c r="ET20" s="135">
        <v>16</v>
      </c>
      <c r="EU20" s="135">
        <v>5</v>
      </c>
      <c r="EV20" s="135">
        <v>8</v>
      </c>
      <c r="EW20" s="135">
        <v>8</v>
      </c>
    </row>
    <row r="21" spans="1:153" s="50" customFormat="1" ht="10.5" customHeight="1" x14ac:dyDescent="0.2">
      <c r="A21" s="127">
        <v>475</v>
      </c>
      <c r="B21" s="127"/>
      <c r="C21" s="27">
        <v>32</v>
      </c>
      <c r="D21" s="28" t="s">
        <v>248</v>
      </c>
      <c r="E21" s="27" t="s">
        <v>111</v>
      </c>
      <c r="F21" s="117" t="s">
        <v>239</v>
      </c>
      <c r="G21" s="27" t="s">
        <v>149</v>
      </c>
      <c r="H21" s="128">
        <f t="shared" si="21"/>
        <v>55</v>
      </c>
      <c r="I21" s="129">
        <v>10</v>
      </c>
      <c r="J21" s="129">
        <v>23</v>
      </c>
      <c r="K21" s="129">
        <v>13</v>
      </c>
      <c r="L21" s="129"/>
      <c r="M21" s="129">
        <v>9</v>
      </c>
      <c r="N21" s="31">
        <v>93.063829787234042</v>
      </c>
      <c r="O21" s="128">
        <f t="shared" si="22"/>
        <v>126</v>
      </c>
      <c r="P21" s="129">
        <v>18</v>
      </c>
      <c r="Q21" s="129">
        <v>36</v>
      </c>
      <c r="R21" s="129">
        <v>20</v>
      </c>
      <c r="S21" s="129">
        <v>1</v>
      </c>
      <c r="T21" s="129">
        <v>51</v>
      </c>
      <c r="U21" s="31">
        <v>93.19736842105263</v>
      </c>
      <c r="V21" s="128">
        <f t="shared" si="23"/>
        <v>145</v>
      </c>
      <c r="W21" s="129">
        <v>11</v>
      </c>
      <c r="X21" s="129">
        <v>28</v>
      </c>
      <c r="Y21" s="129">
        <v>28</v>
      </c>
      <c r="Z21" s="129">
        <v>1</v>
      </c>
      <c r="AA21" s="129">
        <v>77</v>
      </c>
      <c r="AB21" s="31">
        <v>94.371428571428567</v>
      </c>
      <c r="AC21" s="128">
        <f t="shared" si="24"/>
        <v>151</v>
      </c>
      <c r="AD21" s="129">
        <v>11</v>
      </c>
      <c r="AE21" s="129">
        <v>31</v>
      </c>
      <c r="AF21" s="129">
        <v>33</v>
      </c>
      <c r="AG21" s="129">
        <v>1</v>
      </c>
      <c r="AH21" s="129">
        <v>75</v>
      </c>
      <c r="AI21" s="31">
        <v>93.168831168831176</v>
      </c>
      <c r="AJ21" s="30">
        <v>20</v>
      </c>
      <c r="AK21" s="30">
        <v>16</v>
      </c>
      <c r="AL21" s="30">
        <v>0</v>
      </c>
      <c r="AM21" s="30">
        <v>19</v>
      </c>
      <c r="AN21" s="30">
        <v>44</v>
      </c>
      <c r="AO21" s="30">
        <v>43</v>
      </c>
      <c r="AP21" s="30">
        <v>3</v>
      </c>
      <c r="AQ21" s="30">
        <v>36</v>
      </c>
      <c r="AR21" s="30">
        <v>45</v>
      </c>
      <c r="AS21" s="30">
        <v>43</v>
      </c>
      <c r="AT21" s="30">
        <v>6</v>
      </c>
      <c r="AU21" s="30">
        <v>51</v>
      </c>
      <c r="AV21" s="130">
        <v>24</v>
      </c>
      <c r="AW21" s="130">
        <v>17</v>
      </c>
      <c r="AX21" s="130">
        <v>35</v>
      </c>
      <c r="AY21" s="130">
        <v>15</v>
      </c>
      <c r="AZ21" s="130">
        <v>53</v>
      </c>
      <c r="BA21" s="130">
        <v>21</v>
      </c>
      <c r="BB21" s="30">
        <v>166</v>
      </c>
      <c r="BC21" s="30">
        <v>181</v>
      </c>
      <c r="BD21" s="30">
        <v>264</v>
      </c>
      <c r="BE21" s="30">
        <v>284</v>
      </c>
      <c r="BF21" s="38">
        <v>20</v>
      </c>
      <c r="BG21" s="38">
        <v>86</v>
      </c>
      <c r="BH21" s="38">
        <v>338</v>
      </c>
      <c r="BI21" s="38">
        <v>437</v>
      </c>
      <c r="BJ21" s="36">
        <f t="shared" si="25"/>
        <v>3.3530079455164588</v>
      </c>
      <c r="BK21" s="38">
        <v>28</v>
      </c>
      <c r="BL21" s="38">
        <v>97</v>
      </c>
      <c r="BM21" s="38">
        <v>377</v>
      </c>
      <c r="BN21" s="38">
        <v>379</v>
      </c>
      <c r="BO21" s="36">
        <f t="shared" si="26"/>
        <v>3.2565266742338252</v>
      </c>
      <c r="BP21" s="38">
        <v>31</v>
      </c>
      <c r="BQ21" s="38">
        <v>111</v>
      </c>
      <c r="BR21" s="38">
        <v>527</v>
      </c>
      <c r="BS21" s="38">
        <v>621</v>
      </c>
      <c r="BT21" s="36">
        <f t="shared" si="27"/>
        <v>3.3472868217054264</v>
      </c>
      <c r="BU21" s="38">
        <v>51</v>
      </c>
      <c r="BV21" s="38">
        <v>142</v>
      </c>
      <c r="BW21" s="38">
        <v>558</v>
      </c>
      <c r="BX21" s="38">
        <v>539</v>
      </c>
      <c r="BY21" s="36">
        <f t="shared" si="28"/>
        <v>3.2286821705426356</v>
      </c>
      <c r="BZ21" s="38">
        <v>41</v>
      </c>
      <c r="CA21" s="38">
        <v>95</v>
      </c>
      <c r="CB21" s="38">
        <v>550</v>
      </c>
      <c r="CC21" s="38">
        <v>753</v>
      </c>
      <c r="CD21" s="36">
        <f t="shared" si="29"/>
        <v>3.4002779708130646</v>
      </c>
      <c r="CE21" s="38">
        <v>68</v>
      </c>
      <c r="CF21" s="38">
        <v>135</v>
      </c>
      <c r="CG21" s="38">
        <v>603</v>
      </c>
      <c r="CH21" s="38">
        <v>633</v>
      </c>
      <c r="CI21" s="36">
        <f t="shared" si="30"/>
        <v>3.2515635858234884</v>
      </c>
      <c r="CJ21" s="132">
        <v>57</v>
      </c>
      <c r="CK21" s="26">
        <v>19</v>
      </c>
      <c r="CL21" s="26">
        <v>4</v>
      </c>
      <c r="CM21" s="26">
        <v>1</v>
      </c>
      <c r="CN21" s="26">
        <v>10</v>
      </c>
      <c r="CO21" s="39">
        <f t="shared" si="31"/>
        <v>2.3703703703703702</v>
      </c>
      <c r="CP21" s="40">
        <f t="shared" si="13"/>
        <v>91</v>
      </c>
      <c r="CQ21" s="26">
        <v>8</v>
      </c>
      <c r="CR21" s="26">
        <v>17</v>
      </c>
      <c r="CS21" s="26">
        <v>44</v>
      </c>
      <c r="CT21" s="26">
        <v>22</v>
      </c>
      <c r="CU21" s="39">
        <v>103.83516483516483</v>
      </c>
      <c r="CV21" s="132">
        <v>32</v>
      </c>
      <c r="CW21" s="26">
        <v>34</v>
      </c>
      <c r="CX21" s="26">
        <v>5</v>
      </c>
      <c r="CY21" s="26">
        <v>2</v>
      </c>
      <c r="CZ21" s="26">
        <v>11</v>
      </c>
      <c r="DA21" s="39">
        <f t="shared" si="32"/>
        <v>2.6849315068493151</v>
      </c>
      <c r="DB21" s="40">
        <f t="shared" si="15"/>
        <v>84</v>
      </c>
      <c r="DC21" s="26">
        <v>8</v>
      </c>
      <c r="DD21" s="26">
        <v>18</v>
      </c>
      <c r="DE21" s="26">
        <v>42</v>
      </c>
      <c r="DF21" s="26">
        <v>16</v>
      </c>
      <c r="DG21" s="39">
        <v>102.91666666666667</v>
      </c>
      <c r="DH21" s="132">
        <v>68</v>
      </c>
      <c r="DI21" s="26">
        <v>19</v>
      </c>
      <c r="DJ21" s="26">
        <v>5</v>
      </c>
      <c r="DK21" s="26">
        <v>2</v>
      </c>
      <c r="DL21" s="26">
        <v>6</v>
      </c>
      <c r="DM21" s="39">
        <f t="shared" si="33"/>
        <v>2.3723404255319149</v>
      </c>
      <c r="DN21" s="40">
        <f t="shared" si="34"/>
        <v>100</v>
      </c>
      <c r="DO21" s="26">
        <v>9</v>
      </c>
      <c r="DP21" s="26">
        <v>19</v>
      </c>
      <c r="DQ21" s="26">
        <v>49</v>
      </c>
      <c r="DR21" s="26">
        <v>23</v>
      </c>
      <c r="DS21" s="39">
        <v>103.19</v>
      </c>
      <c r="DT21" s="44">
        <v>42</v>
      </c>
      <c r="DU21" s="42">
        <v>38</v>
      </c>
      <c r="DV21" s="42">
        <v>0</v>
      </c>
      <c r="DW21" s="42">
        <v>0</v>
      </c>
      <c r="DX21" s="43">
        <f t="shared" si="18"/>
        <v>80</v>
      </c>
      <c r="DY21" s="42">
        <v>62</v>
      </c>
      <c r="DZ21" s="42">
        <v>14</v>
      </c>
      <c r="EA21" s="42">
        <v>1</v>
      </c>
      <c r="EB21" s="42">
        <v>2</v>
      </c>
      <c r="EC21" s="52">
        <v>1</v>
      </c>
      <c r="ED21" s="135">
        <v>41</v>
      </c>
      <c r="EE21" s="135">
        <v>51</v>
      </c>
      <c r="EF21" s="135">
        <v>1</v>
      </c>
      <c r="EG21" s="135">
        <v>0</v>
      </c>
      <c r="EH21" s="43">
        <f t="shared" si="35"/>
        <v>93</v>
      </c>
      <c r="EI21" s="135">
        <v>67</v>
      </c>
      <c r="EJ21" s="135">
        <v>22</v>
      </c>
      <c r="EK21" s="135">
        <v>0</v>
      </c>
      <c r="EL21" s="135">
        <v>2</v>
      </c>
      <c r="EM21" s="135">
        <v>2</v>
      </c>
      <c r="EN21" s="135">
        <v>30</v>
      </c>
      <c r="EO21" s="135">
        <v>48</v>
      </c>
      <c r="EP21" s="135">
        <v>7</v>
      </c>
      <c r="EQ21" s="135">
        <v>2</v>
      </c>
      <c r="ER21" s="43">
        <f t="shared" si="20"/>
        <v>87</v>
      </c>
      <c r="ES21" s="135">
        <v>57</v>
      </c>
      <c r="ET21" s="135">
        <v>17</v>
      </c>
      <c r="EU21" s="135">
        <v>5</v>
      </c>
      <c r="EV21" s="135">
        <v>4</v>
      </c>
      <c r="EW21" s="135">
        <v>4</v>
      </c>
    </row>
    <row r="22" spans="1:153" s="50" customFormat="1" ht="10.5" customHeight="1" x14ac:dyDescent="0.2">
      <c r="A22" s="127">
        <v>491</v>
      </c>
      <c r="B22" s="127"/>
      <c r="C22" s="27">
        <v>33</v>
      </c>
      <c r="D22" s="28" t="s">
        <v>249</v>
      </c>
      <c r="E22" s="27" t="s">
        <v>111</v>
      </c>
      <c r="F22" s="117" t="s">
        <v>239</v>
      </c>
      <c r="G22" s="27" t="s">
        <v>151</v>
      </c>
      <c r="H22" s="128">
        <f t="shared" si="21"/>
        <v>134</v>
      </c>
      <c r="I22" s="129">
        <v>39</v>
      </c>
      <c r="J22" s="129">
        <v>34</v>
      </c>
      <c r="K22" s="129">
        <v>33</v>
      </c>
      <c r="L22" s="129"/>
      <c r="M22" s="129">
        <v>28</v>
      </c>
      <c r="N22" s="31">
        <v>94.81481481481481</v>
      </c>
      <c r="O22" s="128">
        <f t="shared" si="22"/>
        <v>145</v>
      </c>
      <c r="P22" s="129">
        <v>39</v>
      </c>
      <c r="Q22" s="129">
        <v>42</v>
      </c>
      <c r="R22" s="129">
        <v>30</v>
      </c>
      <c r="S22" s="129">
        <v>3</v>
      </c>
      <c r="T22" s="129">
        <v>31</v>
      </c>
      <c r="U22" s="31">
        <v>93.723214285714292</v>
      </c>
      <c r="V22" s="128">
        <f t="shared" si="23"/>
        <v>208</v>
      </c>
      <c r="W22" s="129">
        <v>49</v>
      </c>
      <c r="X22" s="129">
        <v>51</v>
      </c>
      <c r="Y22" s="129">
        <v>46</v>
      </c>
      <c r="Z22" s="129">
        <v>2</v>
      </c>
      <c r="AA22" s="129">
        <v>60</v>
      </c>
      <c r="AB22" s="31">
        <v>96.668965517241375</v>
      </c>
      <c r="AC22" s="128">
        <f t="shared" si="24"/>
        <v>266</v>
      </c>
      <c r="AD22" s="129">
        <v>39</v>
      </c>
      <c r="AE22" s="129">
        <v>80</v>
      </c>
      <c r="AF22" s="129">
        <v>64</v>
      </c>
      <c r="AG22" s="129">
        <v>1</v>
      </c>
      <c r="AH22" s="129">
        <v>82</v>
      </c>
      <c r="AI22" s="31">
        <v>94.755319148936167</v>
      </c>
      <c r="AJ22" s="30">
        <v>51</v>
      </c>
      <c r="AK22" s="30">
        <v>51</v>
      </c>
      <c r="AL22" s="30">
        <v>2</v>
      </c>
      <c r="AM22" s="30">
        <v>30</v>
      </c>
      <c r="AN22" s="30">
        <v>55</v>
      </c>
      <c r="AO22" s="30">
        <v>42</v>
      </c>
      <c r="AP22" s="30">
        <v>3</v>
      </c>
      <c r="AQ22" s="30">
        <v>45</v>
      </c>
      <c r="AR22" s="30">
        <v>82</v>
      </c>
      <c r="AS22" s="30">
        <v>59</v>
      </c>
      <c r="AT22" s="30">
        <v>6</v>
      </c>
      <c r="AU22" s="30">
        <v>61</v>
      </c>
      <c r="AV22" s="130">
        <v>16</v>
      </c>
      <c r="AW22" s="130">
        <v>33</v>
      </c>
      <c r="AX22" s="130">
        <v>8</v>
      </c>
      <c r="AY22" s="130">
        <v>37</v>
      </c>
      <c r="AZ22" s="130">
        <v>17</v>
      </c>
      <c r="BA22" s="130">
        <v>51</v>
      </c>
      <c r="BB22" s="30">
        <v>242</v>
      </c>
      <c r="BC22" s="30">
        <v>276</v>
      </c>
      <c r="BD22" s="30">
        <v>346</v>
      </c>
      <c r="BE22" s="30">
        <v>466</v>
      </c>
      <c r="BF22" s="38">
        <v>41</v>
      </c>
      <c r="BG22" s="38">
        <v>105</v>
      </c>
      <c r="BH22" s="38">
        <v>505</v>
      </c>
      <c r="BI22" s="38">
        <v>527</v>
      </c>
      <c r="BJ22" s="36">
        <f t="shared" si="25"/>
        <v>3.2886247877758912</v>
      </c>
      <c r="BK22" s="38">
        <v>69</v>
      </c>
      <c r="BL22" s="38">
        <v>143</v>
      </c>
      <c r="BM22" s="38">
        <v>540</v>
      </c>
      <c r="BN22" s="38">
        <v>426</v>
      </c>
      <c r="BO22" s="36">
        <f t="shared" si="26"/>
        <v>3.1230899830220715</v>
      </c>
      <c r="BP22" s="38">
        <v>66</v>
      </c>
      <c r="BQ22" s="38">
        <v>187</v>
      </c>
      <c r="BR22" s="38">
        <v>724</v>
      </c>
      <c r="BS22" s="38">
        <v>617</v>
      </c>
      <c r="BT22" s="36">
        <f t="shared" si="27"/>
        <v>3.1869510664993728</v>
      </c>
      <c r="BU22" s="38">
        <v>97</v>
      </c>
      <c r="BV22" s="38">
        <v>250</v>
      </c>
      <c r="BW22" s="38">
        <v>723</v>
      </c>
      <c r="BX22" s="38">
        <v>524</v>
      </c>
      <c r="BY22" s="36">
        <f t="shared" si="28"/>
        <v>3.0501882057716436</v>
      </c>
      <c r="BZ22" s="38">
        <v>79</v>
      </c>
      <c r="CA22" s="38">
        <v>222</v>
      </c>
      <c r="CB22" s="38">
        <v>876</v>
      </c>
      <c r="CC22" s="38">
        <v>1026</v>
      </c>
      <c r="CD22" s="36">
        <f t="shared" si="29"/>
        <v>3.2932364956876987</v>
      </c>
      <c r="CE22" s="38">
        <v>109</v>
      </c>
      <c r="CF22" s="38">
        <v>265</v>
      </c>
      <c r="CG22" s="38">
        <v>977</v>
      </c>
      <c r="CH22" s="38">
        <v>852</v>
      </c>
      <c r="CI22" s="36">
        <f t="shared" si="30"/>
        <v>3.1674988651838403</v>
      </c>
      <c r="CJ22" s="132">
        <v>50</v>
      </c>
      <c r="CK22" s="26">
        <v>32</v>
      </c>
      <c r="CL22" s="26">
        <v>8</v>
      </c>
      <c r="CM22" s="26">
        <v>3</v>
      </c>
      <c r="CN22" s="26">
        <v>1</v>
      </c>
      <c r="CO22" s="39">
        <f t="shared" si="31"/>
        <v>2.6129032258064515</v>
      </c>
      <c r="CP22" s="40">
        <f t="shared" si="13"/>
        <v>94</v>
      </c>
      <c r="CQ22" s="26">
        <v>13</v>
      </c>
      <c r="CR22" s="26">
        <v>29</v>
      </c>
      <c r="CS22" s="26">
        <v>30</v>
      </c>
      <c r="CT22" s="26">
        <v>22</v>
      </c>
      <c r="CU22" s="39">
        <v>101.06382978723404</v>
      </c>
      <c r="CV22" s="132">
        <v>80</v>
      </c>
      <c r="CW22" s="26">
        <v>40</v>
      </c>
      <c r="CX22" s="26">
        <v>4</v>
      </c>
      <c r="CY22" s="26">
        <v>2</v>
      </c>
      <c r="CZ22" s="26">
        <v>1</v>
      </c>
      <c r="DA22" s="39">
        <f t="shared" si="32"/>
        <v>2.4285714285714284</v>
      </c>
      <c r="DB22" s="40">
        <f t="shared" si="15"/>
        <v>127</v>
      </c>
      <c r="DC22" s="26">
        <v>18</v>
      </c>
      <c r="DD22" s="26">
        <v>35</v>
      </c>
      <c r="DE22" s="26">
        <v>55</v>
      </c>
      <c r="DF22" s="26">
        <v>19</v>
      </c>
      <c r="DG22" s="39">
        <v>100.67716535433071</v>
      </c>
      <c r="DH22" s="132">
        <v>67</v>
      </c>
      <c r="DI22" s="26">
        <v>38</v>
      </c>
      <c r="DJ22" s="26">
        <v>7</v>
      </c>
      <c r="DK22" s="26">
        <v>1</v>
      </c>
      <c r="DL22" s="26">
        <v>1</v>
      </c>
      <c r="DM22" s="39">
        <f t="shared" si="33"/>
        <v>2.4867256637168142</v>
      </c>
      <c r="DN22" s="40">
        <f t="shared" si="34"/>
        <v>114</v>
      </c>
      <c r="DO22" s="26">
        <v>10</v>
      </c>
      <c r="DP22" s="26">
        <v>40</v>
      </c>
      <c r="DQ22" s="26">
        <v>56</v>
      </c>
      <c r="DR22" s="26">
        <v>8</v>
      </c>
      <c r="DS22" s="39">
        <v>101.07017543859649</v>
      </c>
      <c r="DT22" s="44">
        <v>36</v>
      </c>
      <c r="DU22" s="42">
        <v>37</v>
      </c>
      <c r="DV22" s="42">
        <v>11</v>
      </c>
      <c r="DW22" s="42">
        <v>2</v>
      </c>
      <c r="DX22" s="43">
        <f t="shared" si="18"/>
        <v>86</v>
      </c>
      <c r="DY22" s="42">
        <v>56</v>
      </c>
      <c r="DZ22" s="42">
        <v>15</v>
      </c>
      <c r="EA22" s="42">
        <v>7</v>
      </c>
      <c r="EB22" s="42">
        <v>4</v>
      </c>
      <c r="EC22" s="52">
        <v>4</v>
      </c>
      <c r="ED22" s="135">
        <v>22</v>
      </c>
      <c r="EE22" s="135">
        <v>63</v>
      </c>
      <c r="EF22" s="135">
        <v>18</v>
      </c>
      <c r="EG22" s="135">
        <v>5</v>
      </c>
      <c r="EH22" s="43">
        <f t="shared" si="35"/>
        <v>108</v>
      </c>
      <c r="EI22" s="135">
        <v>48</v>
      </c>
      <c r="EJ22" s="135">
        <v>33</v>
      </c>
      <c r="EK22" s="135">
        <v>14</v>
      </c>
      <c r="EL22" s="135">
        <v>8</v>
      </c>
      <c r="EM22" s="135">
        <v>5</v>
      </c>
      <c r="EN22" s="135">
        <v>35</v>
      </c>
      <c r="EO22" s="135">
        <v>60</v>
      </c>
      <c r="EP22" s="135">
        <v>23</v>
      </c>
      <c r="EQ22" s="135">
        <v>2</v>
      </c>
      <c r="ER22" s="43">
        <f t="shared" si="20"/>
        <v>120</v>
      </c>
      <c r="ES22" s="135">
        <v>67</v>
      </c>
      <c r="ET22" s="135">
        <v>28</v>
      </c>
      <c r="EU22" s="135">
        <v>11</v>
      </c>
      <c r="EV22" s="135">
        <v>9</v>
      </c>
      <c r="EW22" s="135">
        <v>5</v>
      </c>
    </row>
    <row r="23" spans="1:153" s="50" customFormat="1" ht="10.5" customHeight="1" x14ac:dyDescent="0.2">
      <c r="A23" s="127">
        <v>422</v>
      </c>
      <c r="B23" s="127"/>
      <c r="C23" s="27">
        <v>39</v>
      </c>
      <c r="D23" s="28" t="s">
        <v>250</v>
      </c>
      <c r="E23" s="27" t="s">
        <v>111</v>
      </c>
      <c r="F23" s="117" t="s">
        <v>239</v>
      </c>
      <c r="G23" s="27" t="s">
        <v>251</v>
      </c>
      <c r="H23" s="128">
        <f t="shared" si="21"/>
        <v>39</v>
      </c>
      <c r="I23" s="129">
        <v>7</v>
      </c>
      <c r="J23" s="129">
        <v>21</v>
      </c>
      <c r="K23" s="129">
        <v>8</v>
      </c>
      <c r="L23" s="129"/>
      <c r="M23" s="129">
        <v>3</v>
      </c>
      <c r="N23" s="31">
        <v>88.92307692307692</v>
      </c>
      <c r="O23" s="128">
        <f t="shared" si="22"/>
        <v>39</v>
      </c>
      <c r="P23" s="129">
        <v>2</v>
      </c>
      <c r="Q23" s="129">
        <v>25</v>
      </c>
      <c r="R23" s="129">
        <v>7</v>
      </c>
      <c r="S23" s="129"/>
      <c r="T23" s="129">
        <v>5</v>
      </c>
      <c r="U23" s="31">
        <v>88.65789473684211</v>
      </c>
      <c r="V23" s="128">
        <f t="shared" si="23"/>
        <v>49</v>
      </c>
      <c r="W23" s="129">
        <v>8</v>
      </c>
      <c r="X23" s="129">
        <v>21</v>
      </c>
      <c r="Y23" s="129">
        <v>17</v>
      </c>
      <c r="Z23" s="129"/>
      <c r="AA23" s="129">
        <v>3</v>
      </c>
      <c r="AB23" s="31">
        <v>88.65306122448979</v>
      </c>
      <c r="AC23" s="128">
        <f t="shared" si="24"/>
        <v>38</v>
      </c>
      <c r="AD23" s="129">
        <v>8</v>
      </c>
      <c r="AE23" s="129">
        <v>15</v>
      </c>
      <c r="AF23" s="129">
        <v>11</v>
      </c>
      <c r="AG23" s="129">
        <v>1</v>
      </c>
      <c r="AH23" s="129">
        <v>3</v>
      </c>
      <c r="AI23" s="31">
        <v>87.351351351351354</v>
      </c>
      <c r="AJ23" s="30">
        <v>7</v>
      </c>
      <c r="AK23" s="30">
        <v>14</v>
      </c>
      <c r="AL23" s="30">
        <v>1</v>
      </c>
      <c r="AM23" s="30">
        <v>17</v>
      </c>
      <c r="AN23" s="30">
        <v>6</v>
      </c>
      <c r="AO23" s="30">
        <v>22</v>
      </c>
      <c r="AP23" s="30">
        <v>0</v>
      </c>
      <c r="AQ23" s="30">
        <v>11</v>
      </c>
      <c r="AR23" s="30">
        <v>9</v>
      </c>
      <c r="AS23" s="30">
        <v>22</v>
      </c>
      <c r="AT23" s="30">
        <v>0</v>
      </c>
      <c r="AU23" s="30">
        <v>18</v>
      </c>
      <c r="AV23" s="130"/>
      <c r="AW23" s="130"/>
      <c r="AX23" s="130"/>
      <c r="AY23" s="130"/>
      <c r="AZ23" s="130"/>
      <c r="BA23" s="130">
        <v>2</v>
      </c>
      <c r="BB23" s="30">
        <v>75</v>
      </c>
      <c r="BC23" s="30">
        <v>75</v>
      </c>
      <c r="BD23" s="30">
        <v>86</v>
      </c>
      <c r="BE23" s="30">
        <v>84</v>
      </c>
      <c r="BF23" s="38">
        <v>12</v>
      </c>
      <c r="BG23" s="38">
        <v>21</v>
      </c>
      <c r="BH23" s="38">
        <v>120</v>
      </c>
      <c r="BI23" s="38">
        <v>97</v>
      </c>
      <c r="BJ23" s="36">
        <f t="shared" si="25"/>
        <v>3.2080000000000002</v>
      </c>
      <c r="BK23" s="38">
        <v>11</v>
      </c>
      <c r="BL23" s="38">
        <v>30</v>
      </c>
      <c r="BM23" s="38">
        <v>130</v>
      </c>
      <c r="BN23" s="38">
        <v>79</v>
      </c>
      <c r="BO23" s="36">
        <f t="shared" si="26"/>
        <v>3.1080000000000001</v>
      </c>
      <c r="BP23" s="38">
        <v>0</v>
      </c>
      <c r="BQ23" s="38">
        <v>25</v>
      </c>
      <c r="BR23" s="38">
        <v>122</v>
      </c>
      <c r="BS23" s="38">
        <v>126</v>
      </c>
      <c r="BT23" s="36">
        <f t="shared" si="27"/>
        <v>3.36996336996337</v>
      </c>
      <c r="BU23" s="38">
        <v>13</v>
      </c>
      <c r="BV23" s="38">
        <v>37</v>
      </c>
      <c r="BW23" s="38">
        <v>139</v>
      </c>
      <c r="BX23" s="38">
        <v>84</v>
      </c>
      <c r="BY23" s="36">
        <f t="shared" si="28"/>
        <v>3.0769230769230771</v>
      </c>
      <c r="BZ23" s="38">
        <v>3</v>
      </c>
      <c r="CA23" s="38">
        <v>19</v>
      </c>
      <c r="CB23" s="38">
        <v>132</v>
      </c>
      <c r="CC23" s="38">
        <v>113</v>
      </c>
      <c r="CD23" s="36">
        <f t="shared" si="29"/>
        <v>3.3295880149812733</v>
      </c>
      <c r="CE23" s="38">
        <v>7</v>
      </c>
      <c r="CF23" s="38">
        <v>19</v>
      </c>
      <c r="CG23" s="38">
        <v>146</v>
      </c>
      <c r="CH23" s="38">
        <v>95</v>
      </c>
      <c r="CI23" s="36">
        <f t="shared" si="30"/>
        <v>3.2322097378277155</v>
      </c>
      <c r="CJ23" s="132">
        <v>11</v>
      </c>
      <c r="CK23" s="26">
        <v>7</v>
      </c>
      <c r="CL23" s="26">
        <v>1</v>
      </c>
      <c r="CM23" s="26">
        <v>1</v>
      </c>
      <c r="CN23" s="26">
        <v>0</v>
      </c>
      <c r="CO23" s="39">
        <f t="shared" si="31"/>
        <v>2.6</v>
      </c>
      <c r="CP23" s="40">
        <f t="shared" si="13"/>
        <v>20</v>
      </c>
      <c r="CQ23" s="26">
        <v>2</v>
      </c>
      <c r="CR23" s="26">
        <v>6</v>
      </c>
      <c r="CS23" s="26">
        <v>12</v>
      </c>
      <c r="CT23" s="26">
        <v>0</v>
      </c>
      <c r="CU23" s="39">
        <v>100</v>
      </c>
      <c r="CV23" s="132">
        <v>25</v>
      </c>
      <c r="CW23" s="26">
        <v>13</v>
      </c>
      <c r="CX23" s="26">
        <v>1</v>
      </c>
      <c r="CY23" s="26">
        <v>2</v>
      </c>
      <c r="CZ23" s="26">
        <v>0</v>
      </c>
      <c r="DA23" s="39">
        <f t="shared" si="32"/>
        <v>2.5121951219512195</v>
      </c>
      <c r="DB23" s="40">
        <f t="shared" si="15"/>
        <v>41</v>
      </c>
      <c r="DC23" s="26">
        <v>3</v>
      </c>
      <c r="DD23" s="26">
        <v>14</v>
      </c>
      <c r="DE23" s="26">
        <v>22</v>
      </c>
      <c r="DF23" s="26">
        <v>2</v>
      </c>
      <c r="DG23" s="39">
        <v>101.73170731707317</v>
      </c>
      <c r="DH23" s="132">
        <v>11</v>
      </c>
      <c r="DI23" s="26">
        <v>9</v>
      </c>
      <c r="DJ23" s="26">
        <v>0</v>
      </c>
      <c r="DK23" s="26">
        <v>1</v>
      </c>
      <c r="DL23" s="26">
        <v>0</v>
      </c>
      <c r="DM23" s="39">
        <f t="shared" si="33"/>
        <v>2.5714285714285716</v>
      </c>
      <c r="DN23" s="40">
        <f t="shared" si="34"/>
        <v>21</v>
      </c>
      <c r="DO23" s="26">
        <v>2</v>
      </c>
      <c r="DP23" s="26">
        <v>19</v>
      </c>
      <c r="DQ23" s="26">
        <v>0</v>
      </c>
      <c r="DR23" s="26">
        <v>0</v>
      </c>
      <c r="DS23" s="39">
        <v>94.80952380952381</v>
      </c>
      <c r="DT23" s="44">
        <v>13</v>
      </c>
      <c r="DU23" s="42">
        <v>11</v>
      </c>
      <c r="DV23" s="42">
        <v>0</v>
      </c>
      <c r="DW23" s="42">
        <v>0</v>
      </c>
      <c r="DX23" s="43">
        <f t="shared" si="18"/>
        <v>24</v>
      </c>
      <c r="DY23" s="42">
        <v>19</v>
      </c>
      <c r="DZ23" s="42">
        <v>4</v>
      </c>
      <c r="EA23" s="42">
        <v>0</v>
      </c>
      <c r="EB23" s="42">
        <v>1</v>
      </c>
      <c r="EC23" s="52">
        <v>0</v>
      </c>
      <c r="ED23" s="135">
        <v>14</v>
      </c>
      <c r="EE23" s="135">
        <v>24</v>
      </c>
      <c r="EF23" s="135">
        <v>1</v>
      </c>
      <c r="EG23" s="135">
        <v>0</v>
      </c>
      <c r="EH23" s="43">
        <f t="shared" si="35"/>
        <v>39</v>
      </c>
      <c r="EI23" s="135">
        <v>28</v>
      </c>
      <c r="EJ23" s="135">
        <v>10</v>
      </c>
      <c r="EK23" s="135">
        <v>0</v>
      </c>
      <c r="EL23" s="135">
        <v>1</v>
      </c>
      <c r="EM23" s="135">
        <v>0</v>
      </c>
      <c r="EN23" s="135">
        <v>11</v>
      </c>
      <c r="EO23" s="135">
        <v>10</v>
      </c>
      <c r="EP23" s="135">
        <v>0</v>
      </c>
      <c r="EQ23" s="135">
        <v>1</v>
      </c>
      <c r="ER23" s="43">
        <f t="shared" si="20"/>
        <v>22</v>
      </c>
      <c r="ES23" s="135">
        <v>17</v>
      </c>
      <c r="ET23" s="135">
        <v>3</v>
      </c>
      <c r="EU23" s="135">
        <v>1</v>
      </c>
      <c r="EV23" s="135">
        <v>1</v>
      </c>
      <c r="EW23" s="135">
        <v>0</v>
      </c>
    </row>
    <row r="24" spans="1:153" s="50" customFormat="1" ht="10.5" customHeight="1" x14ac:dyDescent="0.2">
      <c r="A24" s="127">
        <v>470</v>
      </c>
      <c r="B24" s="127"/>
      <c r="C24" s="27">
        <v>40</v>
      </c>
      <c r="D24" s="28" t="s">
        <v>252</v>
      </c>
      <c r="E24" s="27" t="s">
        <v>137</v>
      </c>
      <c r="F24" s="117" t="s">
        <v>239</v>
      </c>
      <c r="G24" s="27" t="s">
        <v>253</v>
      </c>
      <c r="H24" s="128">
        <f t="shared" si="21"/>
        <v>56</v>
      </c>
      <c r="I24" s="129">
        <v>6</v>
      </c>
      <c r="J24" s="129">
        <v>12</v>
      </c>
      <c r="K24" s="129">
        <v>17</v>
      </c>
      <c r="L24" s="129"/>
      <c r="M24" s="129">
        <v>21</v>
      </c>
      <c r="N24" s="31">
        <v>96.571428571428569</v>
      </c>
      <c r="O24" s="128">
        <f t="shared" si="22"/>
        <v>66</v>
      </c>
      <c r="P24" s="129">
        <v>12</v>
      </c>
      <c r="Q24" s="129">
        <v>28</v>
      </c>
      <c r="R24" s="129">
        <v>24</v>
      </c>
      <c r="S24" s="129"/>
      <c r="T24" s="129">
        <v>2</v>
      </c>
      <c r="U24" s="31">
        <v>96.7890625</v>
      </c>
      <c r="V24" s="128">
        <f t="shared" si="23"/>
        <v>101</v>
      </c>
      <c r="W24" s="129">
        <v>23</v>
      </c>
      <c r="X24" s="129">
        <v>28</v>
      </c>
      <c r="Y24" s="129">
        <v>43</v>
      </c>
      <c r="Z24" s="129">
        <v>4</v>
      </c>
      <c r="AA24" s="129">
        <v>3</v>
      </c>
      <c r="AB24" s="31">
        <v>96.393617021276597</v>
      </c>
      <c r="AC24" s="128">
        <f t="shared" si="24"/>
        <v>88</v>
      </c>
      <c r="AD24" s="129">
        <v>22</v>
      </c>
      <c r="AE24" s="129">
        <v>22</v>
      </c>
      <c r="AF24" s="129">
        <v>39</v>
      </c>
      <c r="AG24" s="129">
        <v>1</v>
      </c>
      <c r="AH24" s="129">
        <v>4</v>
      </c>
      <c r="AI24" s="31">
        <v>96.08536585365853</v>
      </c>
      <c r="AJ24" s="30">
        <v>9</v>
      </c>
      <c r="AK24" s="30">
        <v>30</v>
      </c>
      <c r="AL24" s="30">
        <v>3</v>
      </c>
      <c r="AM24" s="30">
        <v>14</v>
      </c>
      <c r="AN24" s="30">
        <v>12</v>
      </c>
      <c r="AO24" s="30">
        <v>31</v>
      </c>
      <c r="AP24" s="30">
        <v>0</v>
      </c>
      <c r="AQ24" s="30">
        <v>23</v>
      </c>
      <c r="AR24" s="30">
        <v>14</v>
      </c>
      <c r="AS24" s="30">
        <v>42</v>
      </c>
      <c r="AT24" s="30">
        <v>5</v>
      </c>
      <c r="AU24" s="30">
        <v>40</v>
      </c>
      <c r="AV24" s="130">
        <v>8</v>
      </c>
      <c r="AW24" s="130">
        <v>4</v>
      </c>
      <c r="AX24" s="130">
        <v>17</v>
      </c>
      <c r="AY24" s="130">
        <v>14</v>
      </c>
      <c r="AZ24" s="130">
        <v>21</v>
      </c>
      <c r="BA24" s="130">
        <v>11</v>
      </c>
      <c r="BB24" s="30">
        <v>114</v>
      </c>
      <c r="BC24" s="30">
        <v>115</v>
      </c>
      <c r="BD24" s="30">
        <v>165</v>
      </c>
      <c r="BE24" s="30">
        <v>182</v>
      </c>
      <c r="BF24" s="38">
        <v>8</v>
      </c>
      <c r="BG24" s="38">
        <v>40</v>
      </c>
      <c r="BH24" s="38">
        <v>213</v>
      </c>
      <c r="BI24" s="38">
        <v>280</v>
      </c>
      <c r="BJ24" s="36">
        <f t="shared" si="25"/>
        <v>3.4140480591497226</v>
      </c>
      <c r="BK24" s="38">
        <v>27</v>
      </c>
      <c r="BL24" s="38">
        <v>62</v>
      </c>
      <c r="BM24" s="38">
        <v>292</v>
      </c>
      <c r="BN24" s="38">
        <v>160</v>
      </c>
      <c r="BO24" s="36">
        <f t="shared" si="26"/>
        <v>3.0813308687615528</v>
      </c>
      <c r="BP24" s="38">
        <v>15</v>
      </c>
      <c r="BQ24" s="38">
        <v>74</v>
      </c>
      <c r="BR24" s="38">
        <v>253</v>
      </c>
      <c r="BS24" s="38">
        <v>322</v>
      </c>
      <c r="BT24" s="36">
        <f t="shared" si="27"/>
        <v>3.3283132530120483</v>
      </c>
      <c r="BU24" s="38">
        <v>53</v>
      </c>
      <c r="BV24" s="38">
        <v>89</v>
      </c>
      <c r="BW24" s="38">
        <v>335</v>
      </c>
      <c r="BX24" s="38">
        <v>187</v>
      </c>
      <c r="BY24" s="36">
        <f t="shared" si="28"/>
        <v>2.9879518072289155</v>
      </c>
      <c r="BZ24" s="38">
        <v>9</v>
      </c>
      <c r="CA24" s="38">
        <v>67</v>
      </c>
      <c r="CB24" s="38">
        <v>288</v>
      </c>
      <c r="CC24" s="38">
        <v>381</v>
      </c>
      <c r="CD24" s="36">
        <f t="shared" si="29"/>
        <v>3.3973154362416107</v>
      </c>
      <c r="CE24" s="38">
        <v>43</v>
      </c>
      <c r="CF24" s="38">
        <v>120</v>
      </c>
      <c r="CG24" s="38">
        <v>345</v>
      </c>
      <c r="CH24" s="38">
        <v>237</v>
      </c>
      <c r="CI24" s="36">
        <f t="shared" si="30"/>
        <v>3.0416107382550335</v>
      </c>
      <c r="CJ24" s="132">
        <v>13</v>
      </c>
      <c r="CK24" s="26">
        <v>12</v>
      </c>
      <c r="CL24" s="26">
        <v>6</v>
      </c>
      <c r="CM24" s="26">
        <v>2</v>
      </c>
      <c r="CN24" s="26">
        <v>1</v>
      </c>
      <c r="CO24" s="39">
        <f t="shared" si="31"/>
        <v>2.9090909090909092</v>
      </c>
      <c r="CP24" s="40">
        <f t="shared" si="13"/>
        <v>34</v>
      </c>
      <c r="CQ24" s="26">
        <v>5</v>
      </c>
      <c r="CR24" s="26">
        <v>13</v>
      </c>
      <c r="CS24" s="26">
        <v>13</v>
      </c>
      <c r="CT24" s="26">
        <v>3</v>
      </c>
      <c r="CU24" s="39">
        <v>99.617647058823536</v>
      </c>
      <c r="CV24" s="132">
        <v>12</v>
      </c>
      <c r="CW24" s="26">
        <v>30</v>
      </c>
      <c r="CX24" s="26">
        <v>3</v>
      </c>
      <c r="CY24" s="26">
        <v>4</v>
      </c>
      <c r="CZ24" s="26">
        <v>3</v>
      </c>
      <c r="DA24" s="39">
        <f t="shared" si="32"/>
        <v>2.9795918367346941</v>
      </c>
      <c r="DB24" s="40">
        <f t="shared" si="15"/>
        <v>52</v>
      </c>
      <c r="DC24" s="26">
        <v>7</v>
      </c>
      <c r="DD24" s="26">
        <v>24</v>
      </c>
      <c r="DE24" s="26">
        <v>18</v>
      </c>
      <c r="DF24" s="26">
        <v>3</v>
      </c>
      <c r="DG24" s="39">
        <v>97.59615384615384</v>
      </c>
      <c r="DH24" s="132">
        <v>23</v>
      </c>
      <c r="DI24" s="26">
        <v>23</v>
      </c>
      <c r="DJ24" s="26">
        <v>9</v>
      </c>
      <c r="DK24" s="26">
        <v>2</v>
      </c>
      <c r="DL24" s="26">
        <v>2</v>
      </c>
      <c r="DM24" s="39">
        <f t="shared" si="33"/>
        <v>2.8245614035087718</v>
      </c>
      <c r="DN24" s="40">
        <f t="shared" si="34"/>
        <v>59</v>
      </c>
      <c r="DO24" s="26">
        <v>10</v>
      </c>
      <c r="DP24" s="26">
        <v>17</v>
      </c>
      <c r="DQ24" s="26">
        <v>24</v>
      </c>
      <c r="DR24" s="26">
        <v>8</v>
      </c>
      <c r="DS24" s="39">
        <v>99.728813559322035</v>
      </c>
      <c r="DT24" s="44">
        <v>7</v>
      </c>
      <c r="DU24" s="42">
        <v>15</v>
      </c>
      <c r="DV24" s="42">
        <v>3</v>
      </c>
      <c r="DW24" s="42">
        <v>2</v>
      </c>
      <c r="DX24" s="43">
        <f t="shared" si="18"/>
        <v>27</v>
      </c>
      <c r="DY24" s="42">
        <v>16</v>
      </c>
      <c r="DZ24" s="42">
        <v>5</v>
      </c>
      <c r="EA24" s="42">
        <v>4</v>
      </c>
      <c r="EB24" s="42">
        <v>1</v>
      </c>
      <c r="EC24" s="52">
        <v>1</v>
      </c>
      <c r="ED24" s="135">
        <v>14</v>
      </c>
      <c r="EE24" s="135">
        <v>28</v>
      </c>
      <c r="EF24" s="135">
        <v>4</v>
      </c>
      <c r="EG24" s="135">
        <v>2</v>
      </c>
      <c r="EH24" s="43">
        <f t="shared" si="35"/>
        <v>48</v>
      </c>
      <c r="EI24" s="135">
        <v>33</v>
      </c>
      <c r="EJ24" s="135">
        <v>9</v>
      </c>
      <c r="EK24" s="135">
        <v>2</v>
      </c>
      <c r="EL24" s="135">
        <v>3</v>
      </c>
      <c r="EM24" s="135">
        <v>1</v>
      </c>
      <c r="EN24" s="135">
        <v>19</v>
      </c>
      <c r="EO24" s="135">
        <v>33</v>
      </c>
      <c r="EP24" s="135">
        <v>6</v>
      </c>
      <c r="EQ24" s="135">
        <v>0</v>
      </c>
      <c r="ER24" s="43">
        <f t="shared" si="20"/>
        <v>58</v>
      </c>
      <c r="ES24" s="135">
        <v>35</v>
      </c>
      <c r="ET24" s="135">
        <v>7</v>
      </c>
      <c r="EU24" s="135">
        <v>7</v>
      </c>
      <c r="EV24" s="135">
        <v>6</v>
      </c>
      <c r="EW24" s="135">
        <v>3</v>
      </c>
    </row>
    <row r="25" spans="1:153" s="50" customFormat="1" ht="10.5" customHeight="1" x14ac:dyDescent="0.2">
      <c r="A25" s="127">
        <v>469</v>
      </c>
      <c r="B25" s="127"/>
      <c r="C25" s="27">
        <v>41</v>
      </c>
      <c r="D25" s="28" t="s">
        <v>254</v>
      </c>
      <c r="E25" s="27" t="s">
        <v>137</v>
      </c>
      <c r="F25" s="117" t="s">
        <v>239</v>
      </c>
      <c r="G25" s="27" t="s">
        <v>154</v>
      </c>
      <c r="H25" s="128">
        <f t="shared" si="21"/>
        <v>157</v>
      </c>
      <c r="I25" s="129">
        <v>33</v>
      </c>
      <c r="J25" s="129">
        <v>49</v>
      </c>
      <c r="K25" s="129">
        <v>59</v>
      </c>
      <c r="L25" s="129"/>
      <c r="M25" s="129">
        <v>16</v>
      </c>
      <c r="N25" s="31">
        <v>96.272727272727266</v>
      </c>
      <c r="O25" s="128">
        <f t="shared" si="22"/>
        <v>137</v>
      </c>
      <c r="P25" s="129">
        <v>25</v>
      </c>
      <c r="Q25" s="129">
        <v>45</v>
      </c>
      <c r="R25" s="129">
        <v>50</v>
      </c>
      <c r="S25" s="129">
        <v>1</v>
      </c>
      <c r="T25" s="129">
        <v>16</v>
      </c>
      <c r="U25" s="31">
        <v>97.352459016393439</v>
      </c>
      <c r="V25" s="128">
        <f t="shared" si="23"/>
        <v>139</v>
      </c>
      <c r="W25" s="129">
        <v>27</v>
      </c>
      <c r="X25" s="129">
        <v>44</v>
      </c>
      <c r="Y25" s="129">
        <v>53</v>
      </c>
      <c r="Z25" s="129">
        <v>1</v>
      </c>
      <c r="AA25" s="129">
        <v>14</v>
      </c>
      <c r="AB25" s="31">
        <v>95.677165354330711</v>
      </c>
      <c r="AC25" s="128">
        <f t="shared" si="24"/>
        <v>214</v>
      </c>
      <c r="AD25" s="129">
        <v>44</v>
      </c>
      <c r="AE25" s="129">
        <v>70</v>
      </c>
      <c r="AF25" s="129">
        <v>79</v>
      </c>
      <c r="AG25" s="129">
        <v>5</v>
      </c>
      <c r="AH25" s="129">
        <v>16</v>
      </c>
      <c r="AI25" s="31">
        <v>97.076142131979694</v>
      </c>
      <c r="AJ25" s="30">
        <v>32</v>
      </c>
      <c r="AK25" s="30">
        <v>55</v>
      </c>
      <c r="AL25" s="30">
        <v>4</v>
      </c>
      <c r="AM25" s="30">
        <v>66</v>
      </c>
      <c r="AN25" s="30">
        <v>32</v>
      </c>
      <c r="AO25" s="30">
        <v>48</v>
      </c>
      <c r="AP25" s="30">
        <v>4</v>
      </c>
      <c r="AQ25" s="30">
        <v>53</v>
      </c>
      <c r="AR25" s="30">
        <v>29</v>
      </c>
      <c r="AS25" s="30">
        <v>49</v>
      </c>
      <c r="AT25" s="30">
        <v>2</v>
      </c>
      <c r="AU25" s="30">
        <v>59</v>
      </c>
      <c r="AV25" s="130">
        <v>38</v>
      </c>
      <c r="AW25" s="130">
        <v>28</v>
      </c>
      <c r="AX25" s="130">
        <v>27</v>
      </c>
      <c r="AY25" s="130">
        <v>18</v>
      </c>
      <c r="AZ25" s="130">
        <v>43</v>
      </c>
      <c r="BA25" s="130">
        <v>21</v>
      </c>
      <c r="BB25" s="30">
        <v>267</v>
      </c>
      <c r="BC25" s="30">
        <v>290</v>
      </c>
      <c r="BD25" s="30">
        <v>269</v>
      </c>
      <c r="BE25" s="30">
        <v>352</v>
      </c>
      <c r="BF25" s="38">
        <v>26</v>
      </c>
      <c r="BG25" s="38">
        <v>94</v>
      </c>
      <c r="BH25" s="38">
        <v>468</v>
      </c>
      <c r="BI25" s="38">
        <v>629</v>
      </c>
      <c r="BJ25" s="36">
        <f t="shared" si="25"/>
        <v>3.3968775677896468</v>
      </c>
      <c r="BK25" s="38">
        <v>76</v>
      </c>
      <c r="BL25" s="38">
        <v>156</v>
      </c>
      <c r="BM25" s="38">
        <v>537</v>
      </c>
      <c r="BN25" s="38">
        <v>448</v>
      </c>
      <c r="BO25" s="36">
        <f t="shared" si="26"/>
        <v>3.115036976170912</v>
      </c>
      <c r="BP25" s="38">
        <v>36</v>
      </c>
      <c r="BQ25" s="38">
        <v>116</v>
      </c>
      <c r="BR25" s="38">
        <v>443</v>
      </c>
      <c r="BS25" s="38">
        <v>593</v>
      </c>
      <c r="BT25" s="36">
        <f t="shared" si="27"/>
        <v>3.3409090909090908</v>
      </c>
      <c r="BU25" s="38">
        <v>74</v>
      </c>
      <c r="BV25" s="38">
        <v>162</v>
      </c>
      <c r="BW25" s="38">
        <v>510</v>
      </c>
      <c r="BX25" s="38">
        <v>442</v>
      </c>
      <c r="BY25" s="36">
        <f t="shared" si="28"/>
        <v>3.1111111111111112</v>
      </c>
      <c r="BZ25" s="38">
        <v>36</v>
      </c>
      <c r="CA25" s="38">
        <v>156</v>
      </c>
      <c r="CB25" s="38">
        <v>580</v>
      </c>
      <c r="CC25" s="38">
        <v>795</v>
      </c>
      <c r="CD25" s="36">
        <f t="shared" si="29"/>
        <v>3.3618379068283346</v>
      </c>
      <c r="CE25" s="38">
        <v>109</v>
      </c>
      <c r="CF25" s="38">
        <v>232</v>
      </c>
      <c r="CG25" s="38">
        <v>689</v>
      </c>
      <c r="CH25" s="38">
        <v>537</v>
      </c>
      <c r="CI25" s="36">
        <f t="shared" si="30"/>
        <v>3.0555201021059348</v>
      </c>
      <c r="CJ25" s="132">
        <v>26</v>
      </c>
      <c r="CK25" s="26">
        <v>54</v>
      </c>
      <c r="CL25" s="26">
        <v>12</v>
      </c>
      <c r="CM25" s="26">
        <v>14</v>
      </c>
      <c r="CN25" s="26">
        <v>2</v>
      </c>
      <c r="CO25" s="39">
        <f t="shared" si="31"/>
        <v>3.1320754716981134</v>
      </c>
      <c r="CP25" s="40">
        <f t="shared" si="13"/>
        <v>108</v>
      </c>
      <c r="CQ25" s="26">
        <v>12</v>
      </c>
      <c r="CR25" s="26">
        <v>47</v>
      </c>
      <c r="CS25" s="26">
        <v>37</v>
      </c>
      <c r="CT25" s="26">
        <v>12</v>
      </c>
      <c r="CU25" s="39">
        <v>99.611111111111114</v>
      </c>
      <c r="CV25" s="132">
        <v>47</v>
      </c>
      <c r="CW25" s="26">
        <v>50</v>
      </c>
      <c r="CX25" s="26">
        <v>11</v>
      </c>
      <c r="CY25" s="26">
        <v>6</v>
      </c>
      <c r="CZ25" s="26">
        <v>4</v>
      </c>
      <c r="DA25" s="39">
        <f t="shared" si="32"/>
        <v>2.7894736842105261</v>
      </c>
      <c r="DB25" s="40">
        <f t="shared" si="15"/>
        <v>118</v>
      </c>
      <c r="DC25" s="26">
        <v>13</v>
      </c>
      <c r="DD25" s="26">
        <v>43</v>
      </c>
      <c r="DE25" s="26">
        <v>56</v>
      </c>
      <c r="DF25" s="26">
        <v>6</v>
      </c>
      <c r="DG25" s="39">
        <v>100.03389830508475</v>
      </c>
      <c r="DH25" s="132">
        <v>51</v>
      </c>
      <c r="DI25" s="26">
        <v>74</v>
      </c>
      <c r="DJ25" s="26">
        <v>12</v>
      </c>
      <c r="DK25" s="26">
        <v>4</v>
      </c>
      <c r="DL25" s="26">
        <v>4</v>
      </c>
      <c r="DM25" s="39">
        <f t="shared" si="33"/>
        <v>2.7801418439716312</v>
      </c>
      <c r="DN25" s="40">
        <f t="shared" si="34"/>
        <v>145</v>
      </c>
      <c r="DO25" s="26">
        <v>21</v>
      </c>
      <c r="DP25" s="26">
        <v>48</v>
      </c>
      <c r="DQ25" s="26">
        <v>58</v>
      </c>
      <c r="DR25" s="26">
        <v>18</v>
      </c>
      <c r="DS25" s="39">
        <v>100.2551724137931</v>
      </c>
      <c r="DT25" s="44">
        <v>23</v>
      </c>
      <c r="DU25" s="42">
        <v>75</v>
      </c>
      <c r="DV25" s="42">
        <v>11</v>
      </c>
      <c r="DW25" s="42">
        <v>0</v>
      </c>
      <c r="DX25" s="43">
        <f t="shared" si="18"/>
        <v>109</v>
      </c>
      <c r="DY25" s="42">
        <v>67</v>
      </c>
      <c r="DZ25" s="42">
        <v>23</v>
      </c>
      <c r="EA25" s="42">
        <v>10</v>
      </c>
      <c r="EB25" s="42">
        <v>8</v>
      </c>
      <c r="EC25" s="52">
        <v>1</v>
      </c>
      <c r="ED25" s="135">
        <v>39</v>
      </c>
      <c r="EE25" s="135">
        <v>56</v>
      </c>
      <c r="EF25" s="135">
        <v>16</v>
      </c>
      <c r="EG25" s="135">
        <v>2</v>
      </c>
      <c r="EH25" s="43">
        <f t="shared" si="35"/>
        <v>113</v>
      </c>
      <c r="EI25" s="135">
        <v>71</v>
      </c>
      <c r="EJ25" s="135">
        <v>26</v>
      </c>
      <c r="EK25" s="135">
        <v>10</v>
      </c>
      <c r="EL25" s="135">
        <v>6</v>
      </c>
      <c r="EM25" s="135">
        <v>0</v>
      </c>
      <c r="EN25" s="135">
        <v>30</v>
      </c>
      <c r="EO25" s="135">
        <v>73</v>
      </c>
      <c r="EP25" s="135">
        <v>20</v>
      </c>
      <c r="EQ25" s="135">
        <v>4</v>
      </c>
      <c r="ER25" s="43">
        <f t="shared" si="20"/>
        <v>127</v>
      </c>
      <c r="ES25" s="135">
        <v>78</v>
      </c>
      <c r="ET25" s="135">
        <v>24</v>
      </c>
      <c r="EU25" s="135">
        <v>12</v>
      </c>
      <c r="EV25" s="135">
        <v>9</v>
      </c>
      <c r="EW25" s="135">
        <v>4</v>
      </c>
    </row>
    <row r="26" spans="1:153" s="50" customFormat="1" ht="10.5" customHeight="1" x14ac:dyDescent="0.2">
      <c r="A26" s="127">
        <v>477</v>
      </c>
      <c r="B26" s="127"/>
      <c r="C26" s="27">
        <v>42</v>
      </c>
      <c r="D26" s="28" t="s">
        <v>255</v>
      </c>
      <c r="E26" s="27" t="s">
        <v>137</v>
      </c>
      <c r="F26" s="117" t="s">
        <v>239</v>
      </c>
      <c r="G26" s="27" t="s">
        <v>156</v>
      </c>
      <c r="H26" s="128">
        <f t="shared" si="21"/>
        <v>264</v>
      </c>
      <c r="I26" s="129">
        <v>64</v>
      </c>
      <c r="J26" s="129">
        <v>105</v>
      </c>
      <c r="K26" s="129">
        <v>72</v>
      </c>
      <c r="L26" s="129">
        <v>1</v>
      </c>
      <c r="M26" s="129">
        <v>22</v>
      </c>
      <c r="N26" s="31">
        <v>94.39419087136929</v>
      </c>
      <c r="O26" s="128">
        <f t="shared" si="22"/>
        <v>295</v>
      </c>
      <c r="P26" s="129">
        <v>72</v>
      </c>
      <c r="Q26" s="129">
        <v>98</v>
      </c>
      <c r="R26" s="129">
        <v>101</v>
      </c>
      <c r="S26" s="129">
        <v>1</v>
      </c>
      <c r="T26" s="129">
        <v>23</v>
      </c>
      <c r="U26" s="31">
        <v>94.260073260073256</v>
      </c>
      <c r="V26" s="128">
        <f t="shared" si="23"/>
        <v>292</v>
      </c>
      <c r="W26" s="129">
        <v>75</v>
      </c>
      <c r="X26" s="129">
        <v>98</v>
      </c>
      <c r="Y26" s="129">
        <v>74</v>
      </c>
      <c r="Z26" s="129">
        <v>4</v>
      </c>
      <c r="AA26" s="129">
        <v>41</v>
      </c>
      <c r="AB26" s="31">
        <v>95.083665338645417</v>
      </c>
      <c r="AC26" s="128">
        <f t="shared" si="24"/>
        <v>280</v>
      </c>
      <c r="AD26" s="129">
        <v>66</v>
      </c>
      <c r="AE26" s="129">
        <v>93</v>
      </c>
      <c r="AF26" s="129">
        <v>71</v>
      </c>
      <c r="AG26" s="129">
        <v>0</v>
      </c>
      <c r="AH26" s="129">
        <v>50</v>
      </c>
      <c r="AI26" s="31">
        <v>94.945652173913047</v>
      </c>
      <c r="AJ26" s="30">
        <v>98</v>
      </c>
      <c r="AK26" s="30">
        <v>72</v>
      </c>
      <c r="AL26" s="30">
        <v>6</v>
      </c>
      <c r="AM26" s="30">
        <v>88</v>
      </c>
      <c r="AN26" s="30">
        <v>104</v>
      </c>
      <c r="AO26" s="30">
        <v>89</v>
      </c>
      <c r="AP26" s="30">
        <v>4</v>
      </c>
      <c r="AQ26" s="30">
        <v>98</v>
      </c>
      <c r="AR26" s="30">
        <v>84</v>
      </c>
      <c r="AS26" s="30">
        <v>117</v>
      </c>
      <c r="AT26" s="30">
        <v>6</v>
      </c>
      <c r="AU26" s="30">
        <v>86</v>
      </c>
      <c r="AV26" s="130">
        <v>17</v>
      </c>
      <c r="AW26" s="130">
        <v>45</v>
      </c>
      <c r="AX26" s="130">
        <v>31</v>
      </c>
      <c r="AY26" s="130">
        <v>67</v>
      </c>
      <c r="AZ26" s="130">
        <v>29</v>
      </c>
      <c r="BA26" s="130">
        <v>66</v>
      </c>
      <c r="BB26" s="30">
        <v>510</v>
      </c>
      <c r="BC26" s="30">
        <v>550</v>
      </c>
      <c r="BD26" s="30">
        <v>582</v>
      </c>
      <c r="BE26" s="30">
        <v>563</v>
      </c>
      <c r="BF26" s="38">
        <v>43</v>
      </c>
      <c r="BG26" s="38">
        <v>270</v>
      </c>
      <c r="BH26" s="38">
        <v>955</v>
      </c>
      <c r="BI26" s="38">
        <v>1001</v>
      </c>
      <c r="BJ26" s="36">
        <f t="shared" si="25"/>
        <v>3.2842661965623621</v>
      </c>
      <c r="BK26" s="38">
        <v>113</v>
      </c>
      <c r="BL26" s="38">
        <v>316</v>
      </c>
      <c r="BM26" s="38">
        <v>1147</v>
      </c>
      <c r="BN26" s="38">
        <v>693</v>
      </c>
      <c r="BO26" s="36">
        <f t="shared" si="26"/>
        <v>3.0665491405905687</v>
      </c>
      <c r="BP26" s="38">
        <v>66</v>
      </c>
      <c r="BQ26" s="38">
        <v>296</v>
      </c>
      <c r="BR26" s="38">
        <v>980</v>
      </c>
      <c r="BS26" s="38">
        <v>1127</v>
      </c>
      <c r="BT26" s="36">
        <f t="shared" si="27"/>
        <v>3.2831105710814095</v>
      </c>
      <c r="BU26" s="38">
        <v>100</v>
      </c>
      <c r="BV26" s="38">
        <v>381</v>
      </c>
      <c r="BW26" s="38">
        <v>1209</v>
      </c>
      <c r="BX26" s="38">
        <v>779</v>
      </c>
      <c r="BY26" s="36">
        <f t="shared" si="28"/>
        <v>3.080194410692588</v>
      </c>
      <c r="BZ26" s="38">
        <v>66</v>
      </c>
      <c r="CA26" s="38">
        <v>282</v>
      </c>
      <c r="CB26" s="38">
        <v>930</v>
      </c>
      <c r="CC26" s="38">
        <v>1047</v>
      </c>
      <c r="CD26" s="36">
        <f t="shared" si="29"/>
        <v>3.2722580645161292</v>
      </c>
      <c r="CE26" s="38">
        <v>137</v>
      </c>
      <c r="CF26" s="38">
        <v>346</v>
      </c>
      <c r="CG26" s="38">
        <v>1025</v>
      </c>
      <c r="CH26" s="38">
        <v>817</v>
      </c>
      <c r="CI26" s="36">
        <f t="shared" si="30"/>
        <v>3.0847311827956991</v>
      </c>
      <c r="CJ26" s="132">
        <v>115</v>
      </c>
      <c r="CK26" s="26">
        <v>94</v>
      </c>
      <c r="CL26" s="26">
        <v>8</v>
      </c>
      <c r="CM26" s="26">
        <v>5</v>
      </c>
      <c r="CN26" s="26">
        <v>1</v>
      </c>
      <c r="CO26" s="39">
        <f t="shared" si="31"/>
        <v>2.5630630630630629</v>
      </c>
      <c r="CP26" s="40">
        <f t="shared" si="13"/>
        <v>223</v>
      </c>
      <c r="CQ26" s="26">
        <v>30</v>
      </c>
      <c r="CR26" s="26">
        <v>79</v>
      </c>
      <c r="CS26" s="26">
        <v>106</v>
      </c>
      <c r="CT26" s="26">
        <v>8</v>
      </c>
      <c r="CU26" s="39">
        <v>99.982062780269061</v>
      </c>
      <c r="CV26" s="132">
        <v>136</v>
      </c>
      <c r="CW26" s="26">
        <v>92</v>
      </c>
      <c r="CX26" s="26">
        <v>16</v>
      </c>
      <c r="CY26" s="26">
        <v>1</v>
      </c>
      <c r="CZ26" s="26">
        <v>1</v>
      </c>
      <c r="DA26" s="39">
        <f t="shared" si="32"/>
        <v>2.5183673469387755</v>
      </c>
      <c r="DB26" s="40">
        <f t="shared" si="15"/>
        <v>246</v>
      </c>
      <c r="DC26" s="26">
        <v>27</v>
      </c>
      <c r="DD26" s="26">
        <v>96</v>
      </c>
      <c r="DE26" s="26">
        <v>114</v>
      </c>
      <c r="DF26" s="26">
        <v>9</v>
      </c>
      <c r="DG26" s="39">
        <v>99.971544715447152</v>
      </c>
      <c r="DH26" s="132">
        <v>151</v>
      </c>
      <c r="DI26" s="26">
        <v>95</v>
      </c>
      <c r="DJ26" s="26">
        <v>5</v>
      </c>
      <c r="DK26" s="26">
        <v>2</v>
      </c>
      <c r="DL26" s="26">
        <v>4</v>
      </c>
      <c r="DM26" s="39">
        <f t="shared" si="33"/>
        <v>2.4387351778656128</v>
      </c>
      <c r="DN26" s="40">
        <f t="shared" si="34"/>
        <v>257</v>
      </c>
      <c r="DO26" s="26">
        <v>29</v>
      </c>
      <c r="DP26" s="26">
        <v>103</v>
      </c>
      <c r="DQ26" s="26">
        <v>114</v>
      </c>
      <c r="DR26" s="26">
        <v>11</v>
      </c>
      <c r="DS26" s="39">
        <v>99.922178988326849</v>
      </c>
      <c r="DT26" s="44">
        <v>66</v>
      </c>
      <c r="DU26" s="42">
        <v>136</v>
      </c>
      <c r="DV26" s="42">
        <v>18</v>
      </c>
      <c r="DW26" s="42">
        <v>3</v>
      </c>
      <c r="DX26" s="43">
        <f t="shared" si="18"/>
        <v>223</v>
      </c>
      <c r="DY26" s="42">
        <v>130</v>
      </c>
      <c r="DZ26" s="42">
        <v>49</v>
      </c>
      <c r="EA26" s="42">
        <v>14</v>
      </c>
      <c r="EB26" s="42">
        <v>28</v>
      </c>
      <c r="EC26" s="52">
        <v>2</v>
      </c>
      <c r="ED26" s="135">
        <v>72</v>
      </c>
      <c r="EE26" s="135">
        <v>153</v>
      </c>
      <c r="EF26" s="135">
        <v>20</v>
      </c>
      <c r="EG26" s="135">
        <v>1</v>
      </c>
      <c r="EH26" s="43">
        <f t="shared" si="35"/>
        <v>246</v>
      </c>
      <c r="EI26" s="135">
        <v>158</v>
      </c>
      <c r="EJ26" s="135">
        <v>52</v>
      </c>
      <c r="EK26" s="135">
        <v>14</v>
      </c>
      <c r="EL26" s="135">
        <v>17</v>
      </c>
      <c r="EM26" s="135">
        <v>5</v>
      </c>
      <c r="EN26" s="135">
        <v>57</v>
      </c>
      <c r="EO26" s="135">
        <v>143</v>
      </c>
      <c r="EP26" s="135">
        <v>25</v>
      </c>
      <c r="EQ26" s="135">
        <v>5</v>
      </c>
      <c r="ER26" s="43">
        <f t="shared" si="20"/>
        <v>230</v>
      </c>
      <c r="ES26" s="135">
        <v>131</v>
      </c>
      <c r="ET26" s="135">
        <v>53</v>
      </c>
      <c r="EU26" s="135">
        <v>14</v>
      </c>
      <c r="EV26" s="135">
        <v>27</v>
      </c>
      <c r="EW26" s="135">
        <v>5</v>
      </c>
    </row>
    <row r="27" spans="1:153" s="50" customFormat="1" ht="10.5" customHeight="1" x14ac:dyDescent="0.2">
      <c r="A27" s="127">
        <v>483</v>
      </c>
      <c r="B27" s="127"/>
      <c r="C27" s="27">
        <v>43</v>
      </c>
      <c r="D27" s="28" t="s">
        <v>256</v>
      </c>
      <c r="E27" s="27" t="s">
        <v>137</v>
      </c>
      <c r="F27" s="117" t="s">
        <v>239</v>
      </c>
      <c r="G27" s="27" t="s">
        <v>158</v>
      </c>
      <c r="H27" s="128">
        <f t="shared" si="21"/>
        <v>306</v>
      </c>
      <c r="I27" s="129">
        <v>79</v>
      </c>
      <c r="J27" s="129">
        <v>123</v>
      </c>
      <c r="K27" s="129">
        <v>89</v>
      </c>
      <c r="L27" s="129"/>
      <c r="M27" s="129">
        <v>15</v>
      </c>
      <c r="N27" s="31">
        <v>96.570446735395194</v>
      </c>
      <c r="O27" s="128">
        <f t="shared" si="22"/>
        <v>356</v>
      </c>
      <c r="P27" s="129">
        <v>71</v>
      </c>
      <c r="Q27" s="129">
        <v>123</v>
      </c>
      <c r="R27" s="129">
        <v>98</v>
      </c>
      <c r="S27" s="129"/>
      <c r="T27" s="129">
        <v>64</v>
      </c>
      <c r="U27" s="31">
        <v>95.4</v>
      </c>
      <c r="V27" s="128">
        <f t="shared" si="23"/>
        <v>447</v>
      </c>
      <c r="W27" s="129">
        <v>63</v>
      </c>
      <c r="X27" s="129">
        <v>117</v>
      </c>
      <c r="Y27" s="129">
        <v>115</v>
      </c>
      <c r="Z27" s="129">
        <v>9</v>
      </c>
      <c r="AA27" s="129">
        <v>143</v>
      </c>
      <c r="AB27" s="31">
        <v>97.826666666666668</v>
      </c>
      <c r="AC27" s="128">
        <f t="shared" si="24"/>
        <v>388</v>
      </c>
      <c r="AD27" s="129">
        <v>54</v>
      </c>
      <c r="AE27" s="129">
        <v>93</v>
      </c>
      <c r="AF27" s="129">
        <v>109</v>
      </c>
      <c r="AG27" s="129">
        <v>3</v>
      </c>
      <c r="AH27" s="129">
        <v>129</v>
      </c>
      <c r="AI27" s="31">
        <v>97.4765625</v>
      </c>
      <c r="AJ27" s="30">
        <v>103</v>
      </c>
      <c r="AK27" s="30">
        <v>98</v>
      </c>
      <c r="AL27" s="30">
        <v>1</v>
      </c>
      <c r="AM27" s="30">
        <v>104</v>
      </c>
      <c r="AN27" s="30">
        <v>138</v>
      </c>
      <c r="AO27" s="30">
        <v>104</v>
      </c>
      <c r="AP27" s="30">
        <v>7</v>
      </c>
      <c r="AQ27" s="30">
        <v>107</v>
      </c>
      <c r="AR27" s="30">
        <v>137</v>
      </c>
      <c r="AS27" s="30">
        <v>180</v>
      </c>
      <c r="AT27" s="30">
        <v>5</v>
      </c>
      <c r="AU27" s="30">
        <v>125</v>
      </c>
      <c r="AV27" s="130">
        <v>52</v>
      </c>
      <c r="AW27" s="130">
        <v>43</v>
      </c>
      <c r="AX27" s="130">
        <v>81</v>
      </c>
      <c r="AY27" s="130">
        <v>50</v>
      </c>
      <c r="AZ27" s="130">
        <v>85</v>
      </c>
      <c r="BA27" s="130">
        <v>71</v>
      </c>
      <c r="BB27" s="30">
        <v>563</v>
      </c>
      <c r="BC27" s="30">
        <v>661</v>
      </c>
      <c r="BD27" s="30">
        <v>797</v>
      </c>
      <c r="BE27" s="30">
        <v>805</v>
      </c>
      <c r="BF27" s="38">
        <v>122</v>
      </c>
      <c r="BG27" s="38">
        <v>357</v>
      </c>
      <c r="BH27" s="38">
        <v>1168</v>
      </c>
      <c r="BI27" s="38">
        <v>1335</v>
      </c>
      <c r="BJ27" s="36">
        <f t="shared" si="25"/>
        <v>3.2461435278336688</v>
      </c>
      <c r="BK27" s="38">
        <v>187</v>
      </c>
      <c r="BL27" s="38">
        <v>417</v>
      </c>
      <c r="BM27" s="38">
        <v>1435</v>
      </c>
      <c r="BN27" s="38">
        <v>943</v>
      </c>
      <c r="BO27" s="36">
        <f t="shared" si="26"/>
        <v>3.0509725016767271</v>
      </c>
      <c r="BP27" s="38">
        <v>122</v>
      </c>
      <c r="BQ27" s="38">
        <v>413</v>
      </c>
      <c r="BR27" s="38">
        <v>1569</v>
      </c>
      <c r="BS27" s="38">
        <v>1857</v>
      </c>
      <c r="BT27" s="36">
        <f t="shared" si="27"/>
        <v>3.3029537995455693</v>
      </c>
      <c r="BU27" s="38">
        <v>184</v>
      </c>
      <c r="BV27" s="38">
        <v>484</v>
      </c>
      <c r="BW27" s="38">
        <v>1853</v>
      </c>
      <c r="BX27" s="38">
        <v>1440</v>
      </c>
      <c r="BY27" s="36">
        <f t="shared" si="28"/>
        <v>3.148447361777329</v>
      </c>
      <c r="BZ27" s="38">
        <v>111</v>
      </c>
      <c r="CA27" s="38">
        <v>371</v>
      </c>
      <c r="CB27" s="38">
        <v>1467</v>
      </c>
      <c r="CC27" s="38">
        <v>1816</v>
      </c>
      <c r="CD27" s="36">
        <f t="shared" si="29"/>
        <v>3.3248339973439576</v>
      </c>
      <c r="CE27" s="38">
        <v>193</v>
      </c>
      <c r="CF27" s="38">
        <v>447</v>
      </c>
      <c r="CG27" s="38">
        <v>1665</v>
      </c>
      <c r="CH27" s="38">
        <v>1460</v>
      </c>
      <c r="CI27" s="36">
        <f t="shared" si="30"/>
        <v>3.1665338645418326</v>
      </c>
      <c r="CJ27" s="132">
        <v>153</v>
      </c>
      <c r="CK27" s="26">
        <v>96</v>
      </c>
      <c r="CL27" s="26">
        <v>13</v>
      </c>
      <c r="CM27" s="26">
        <v>11</v>
      </c>
      <c r="CN27" s="26">
        <v>3</v>
      </c>
      <c r="CO27" s="39">
        <f t="shared" si="31"/>
        <v>2.567765567765568</v>
      </c>
      <c r="CP27" s="40">
        <f t="shared" si="13"/>
        <v>276</v>
      </c>
      <c r="CQ27" s="26">
        <v>41</v>
      </c>
      <c r="CR27" s="26">
        <v>108</v>
      </c>
      <c r="CS27" s="26">
        <v>110</v>
      </c>
      <c r="CT27" s="26">
        <v>17</v>
      </c>
      <c r="CU27" s="39">
        <v>99.384057971014499</v>
      </c>
      <c r="CV27" s="132">
        <v>170</v>
      </c>
      <c r="CW27" s="26">
        <v>59</v>
      </c>
      <c r="CX27" s="26">
        <v>7</v>
      </c>
      <c r="CY27" s="26">
        <v>7</v>
      </c>
      <c r="CZ27" s="26">
        <v>2</v>
      </c>
      <c r="DA27" s="39">
        <f t="shared" si="32"/>
        <v>2.3868312757201644</v>
      </c>
      <c r="DB27" s="40">
        <f t="shared" si="15"/>
        <v>245</v>
      </c>
      <c r="DC27" s="26">
        <v>26</v>
      </c>
      <c r="DD27" s="26">
        <v>104</v>
      </c>
      <c r="DE27" s="26">
        <v>97</v>
      </c>
      <c r="DF27" s="26">
        <v>18</v>
      </c>
      <c r="DG27" s="39">
        <v>99.669387755102036</v>
      </c>
      <c r="DH27" s="132">
        <v>222</v>
      </c>
      <c r="DI27" s="26">
        <v>92</v>
      </c>
      <c r="DJ27" s="26">
        <v>8</v>
      </c>
      <c r="DK27" s="26">
        <v>8</v>
      </c>
      <c r="DL27" s="26">
        <v>9</v>
      </c>
      <c r="DM27" s="39">
        <f t="shared" si="33"/>
        <v>2.4</v>
      </c>
      <c r="DN27" s="40">
        <f t="shared" si="34"/>
        <v>339</v>
      </c>
      <c r="DO27" s="26">
        <v>40</v>
      </c>
      <c r="DP27" s="26">
        <v>107</v>
      </c>
      <c r="DQ27" s="26">
        <v>165</v>
      </c>
      <c r="DR27" s="26">
        <v>27</v>
      </c>
      <c r="DS27" s="39">
        <v>100.63421828908555</v>
      </c>
      <c r="DT27" s="44">
        <v>95</v>
      </c>
      <c r="DU27" s="42">
        <v>131</v>
      </c>
      <c r="DV27" s="42">
        <v>30</v>
      </c>
      <c r="DW27" s="42">
        <v>7</v>
      </c>
      <c r="DX27" s="43">
        <f t="shared" si="18"/>
        <v>263</v>
      </c>
      <c r="DY27" s="42">
        <v>182</v>
      </c>
      <c r="DZ27" s="42">
        <v>29</v>
      </c>
      <c r="EA27" s="42">
        <v>24</v>
      </c>
      <c r="EB27" s="42">
        <v>21</v>
      </c>
      <c r="EC27" s="52">
        <v>7</v>
      </c>
      <c r="ED27" s="135">
        <v>68</v>
      </c>
      <c r="EE27" s="135">
        <v>167</v>
      </c>
      <c r="EF27" s="135">
        <v>24</v>
      </c>
      <c r="EG27" s="135">
        <v>4</v>
      </c>
      <c r="EH27" s="43">
        <f t="shared" si="35"/>
        <v>263</v>
      </c>
      <c r="EI27" s="135">
        <v>184</v>
      </c>
      <c r="EJ27" s="135">
        <v>42</v>
      </c>
      <c r="EK27" s="135">
        <v>16</v>
      </c>
      <c r="EL27" s="135">
        <v>15</v>
      </c>
      <c r="EM27" s="135">
        <v>6</v>
      </c>
      <c r="EN27" s="135">
        <v>64</v>
      </c>
      <c r="EO27" s="135">
        <v>182</v>
      </c>
      <c r="EP27" s="135">
        <v>35</v>
      </c>
      <c r="EQ27" s="135">
        <v>8</v>
      </c>
      <c r="ER27" s="43">
        <f t="shared" si="20"/>
        <v>289</v>
      </c>
      <c r="ES27" s="135">
        <v>176</v>
      </c>
      <c r="ET27" s="135">
        <v>55</v>
      </c>
      <c r="EU27" s="135">
        <v>22</v>
      </c>
      <c r="EV27" s="135">
        <v>25</v>
      </c>
      <c r="EW27" s="135">
        <v>11</v>
      </c>
    </row>
    <row r="28" spans="1:153" s="50" customFormat="1" ht="10.5" customHeight="1" x14ac:dyDescent="0.2">
      <c r="A28" s="127">
        <v>485</v>
      </c>
      <c r="B28" s="127"/>
      <c r="C28" s="27">
        <v>45</v>
      </c>
      <c r="D28" s="28" t="s">
        <v>256</v>
      </c>
      <c r="E28" s="27" t="s">
        <v>126</v>
      </c>
      <c r="F28" s="117" t="s">
        <v>239</v>
      </c>
      <c r="G28" s="27" t="s">
        <v>257</v>
      </c>
      <c r="H28" s="128">
        <f t="shared" si="21"/>
        <v>38</v>
      </c>
      <c r="I28" s="129">
        <v>17</v>
      </c>
      <c r="J28" s="129">
        <v>6</v>
      </c>
      <c r="K28" s="129"/>
      <c r="L28" s="129"/>
      <c r="M28" s="129">
        <v>15</v>
      </c>
      <c r="N28" s="31">
        <v>91.956521739130437</v>
      </c>
      <c r="O28" s="128">
        <f t="shared" si="22"/>
        <v>49</v>
      </c>
      <c r="P28" s="129">
        <v>23</v>
      </c>
      <c r="Q28" s="129">
        <v>8</v>
      </c>
      <c r="R28" s="129">
        <v>1</v>
      </c>
      <c r="S28" s="129"/>
      <c r="T28" s="129">
        <v>17</v>
      </c>
      <c r="U28" s="31">
        <v>94.088235294117652</v>
      </c>
      <c r="V28" s="128">
        <f t="shared" si="23"/>
        <v>37</v>
      </c>
      <c r="W28" s="129">
        <v>13</v>
      </c>
      <c r="X28" s="129">
        <v>10</v>
      </c>
      <c r="Y28" s="129">
        <v>2</v>
      </c>
      <c r="Z28" s="129"/>
      <c r="AA28" s="129">
        <v>12</v>
      </c>
      <c r="AB28" s="31">
        <v>93.68</v>
      </c>
      <c r="AC28" s="128">
        <f t="shared" si="24"/>
        <v>46</v>
      </c>
      <c r="AD28" s="129">
        <v>13</v>
      </c>
      <c r="AE28" s="129">
        <v>7</v>
      </c>
      <c r="AF28" s="129">
        <v>1</v>
      </c>
      <c r="AG28" s="129">
        <v>1</v>
      </c>
      <c r="AH28" s="129">
        <v>24</v>
      </c>
      <c r="AI28" s="31">
        <v>98.909090909090907</v>
      </c>
      <c r="AJ28" s="30">
        <v>11</v>
      </c>
      <c r="AK28" s="30">
        <v>13</v>
      </c>
      <c r="AL28" s="30">
        <v>1</v>
      </c>
      <c r="AM28" s="30">
        <v>13</v>
      </c>
      <c r="AN28" s="30">
        <v>18</v>
      </c>
      <c r="AO28" s="30">
        <v>15</v>
      </c>
      <c r="AP28" s="30">
        <v>2</v>
      </c>
      <c r="AQ28" s="30">
        <v>14</v>
      </c>
      <c r="AR28" s="30">
        <v>15</v>
      </c>
      <c r="AS28" s="30">
        <v>12</v>
      </c>
      <c r="AT28" s="30">
        <v>2</v>
      </c>
      <c r="AU28" s="30">
        <v>8</v>
      </c>
      <c r="AV28" s="130">
        <v>5</v>
      </c>
      <c r="AW28" s="130">
        <v>1</v>
      </c>
      <c r="AX28" s="130"/>
      <c r="AY28" s="130">
        <v>5</v>
      </c>
      <c r="AZ28" s="130">
        <v>2</v>
      </c>
      <c r="BA28" s="130">
        <v>2</v>
      </c>
      <c r="BB28" s="30">
        <v>83</v>
      </c>
      <c r="BC28" s="30">
        <v>86</v>
      </c>
      <c r="BD28" s="30">
        <v>80</v>
      </c>
      <c r="BE28" s="30">
        <v>92</v>
      </c>
      <c r="BF28" s="38">
        <v>4</v>
      </c>
      <c r="BG28" s="38">
        <v>27</v>
      </c>
      <c r="BH28" s="38">
        <v>168</v>
      </c>
      <c r="BI28" s="38">
        <v>178</v>
      </c>
      <c r="BJ28" s="36">
        <f t="shared" si="25"/>
        <v>3.3793103448275863</v>
      </c>
      <c r="BK28" s="38">
        <v>17</v>
      </c>
      <c r="BL28" s="38">
        <v>40</v>
      </c>
      <c r="BM28" s="38">
        <v>177</v>
      </c>
      <c r="BN28" s="38">
        <v>143</v>
      </c>
      <c r="BO28" s="36">
        <f t="shared" si="26"/>
        <v>3.183023872679045</v>
      </c>
      <c r="BP28" s="38">
        <v>10</v>
      </c>
      <c r="BQ28" s="38">
        <v>29</v>
      </c>
      <c r="BR28" s="38">
        <v>151</v>
      </c>
      <c r="BS28" s="38">
        <v>154</v>
      </c>
      <c r="BT28" s="36">
        <f t="shared" si="27"/>
        <v>3.3052325581395348</v>
      </c>
      <c r="BU28" s="38">
        <v>17</v>
      </c>
      <c r="BV28" s="38">
        <v>42</v>
      </c>
      <c r="BW28" s="38">
        <v>138</v>
      </c>
      <c r="BX28" s="38">
        <v>147</v>
      </c>
      <c r="BY28" s="36">
        <f t="shared" si="28"/>
        <v>3.2063953488372094</v>
      </c>
      <c r="BZ28" s="38">
        <v>15</v>
      </c>
      <c r="CA28" s="38">
        <v>23</v>
      </c>
      <c r="CB28" s="38">
        <v>162</v>
      </c>
      <c r="CC28" s="38">
        <v>276</v>
      </c>
      <c r="CD28" s="36">
        <f t="shared" si="29"/>
        <v>3.4684873949579833</v>
      </c>
      <c r="CE28" s="38">
        <v>23</v>
      </c>
      <c r="CF28" s="38">
        <v>27</v>
      </c>
      <c r="CG28" s="38">
        <v>170</v>
      </c>
      <c r="CH28" s="38">
        <v>256</v>
      </c>
      <c r="CI28" s="36">
        <f t="shared" si="30"/>
        <v>3.384453781512605</v>
      </c>
      <c r="CJ28" s="132">
        <v>32</v>
      </c>
      <c r="CK28" s="26">
        <v>18</v>
      </c>
      <c r="CL28" s="26">
        <v>4</v>
      </c>
      <c r="CM28" s="26">
        <v>1</v>
      </c>
      <c r="CN28" s="26">
        <v>2</v>
      </c>
      <c r="CO28" s="39">
        <f t="shared" si="31"/>
        <v>2.5272727272727273</v>
      </c>
      <c r="CP28" s="40">
        <f t="shared" si="13"/>
        <v>57</v>
      </c>
      <c r="CQ28" s="26">
        <v>19</v>
      </c>
      <c r="CR28" s="26">
        <v>24</v>
      </c>
      <c r="CS28" s="26">
        <v>11</v>
      </c>
      <c r="CT28" s="26">
        <v>3</v>
      </c>
      <c r="CU28" s="39">
        <v>94.78947368421052</v>
      </c>
      <c r="CV28" s="132">
        <v>24</v>
      </c>
      <c r="CW28" s="26">
        <v>8</v>
      </c>
      <c r="CX28" s="26">
        <v>3</v>
      </c>
      <c r="CY28" s="26">
        <v>3</v>
      </c>
      <c r="CZ28" s="26">
        <v>0</v>
      </c>
      <c r="DA28" s="39">
        <f t="shared" si="32"/>
        <v>2.6052631578947367</v>
      </c>
      <c r="DB28" s="40">
        <f t="shared" si="15"/>
        <v>38</v>
      </c>
      <c r="DC28" s="26">
        <v>14</v>
      </c>
      <c r="DD28" s="26">
        <v>7</v>
      </c>
      <c r="DE28" s="26">
        <v>15</v>
      </c>
      <c r="DF28" s="26">
        <v>2</v>
      </c>
      <c r="DG28" s="39">
        <v>96.5</v>
      </c>
      <c r="DH28" s="132">
        <v>27</v>
      </c>
      <c r="DI28" s="26">
        <v>9</v>
      </c>
      <c r="DJ28" s="26">
        <v>1</v>
      </c>
      <c r="DK28" s="26">
        <v>0</v>
      </c>
      <c r="DL28" s="26">
        <v>0</v>
      </c>
      <c r="DM28" s="39">
        <f t="shared" si="33"/>
        <v>2.2972972972972974</v>
      </c>
      <c r="DN28" s="40">
        <f t="shared" si="34"/>
        <v>37</v>
      </c>
      <c r="DO28" s="26">
        <v>9</v>
      </c>
      <c r="DP28" s="26">
        <v>14</v>
      </c>
      <c r="DQ28" s="26">
        <v>11</v>
      </c>
      <c r="DR28" s="26">
        <v>3</v>
      </c>
      <c r="DS28" s="39">
        <v>97.108108108108112</v>
      </c>
      <c r="DT28" s="44">
        <v>23</v>
      </c>
      <c r="DU28" s="42">
        <v>29</v>
      </c>
      <c r="DV28" s="42">
        <v>5</v>
      </c>
      <c r="DW28" s="42">
        <v>1</v>
      </c>
      <c r="DX28" s="43">
        <f t="shared" si="18"/>
        <v>58</v>
      </c>
      <c r="DY28" s="42">
        <v>32</v>
      </c>
      <c r="DZ28" s="42">
        <v>14</v>
      </c>
      <c r="EA28" s="42">
        <v>4</v>
      </c>
      <c r="EB28" s="42">
        <v>3</v>
      </c>
      <c r="EC28" s="52">
        <v>5</v>
      </c>
      <c r="ED28" s="135">
        <v>18</v>
      </c>
      <c r="EE28" s="135">
        <v>27</v>
      </c>
      <c r="EF28" s="135">
        <v>5</v>
      </c>
      <c r="EG28" s="135">
        <v>1</v>
      </c>
      <c r="EH28" s="43">
        <f t="shared" si="35"/>
        <v>51</v>
      </c>
      <c r="EI28" s="135">
        <v>25</v>
      </c>
      <c r="EJ28" s="135">
        <v>15</v>
      </c>
      <c r="EK28" s="135">
        <v>5</v>
      </c>
      <c r="EL28" s="135">
        <v>2</v>
      </c>
      <c r="EM28" s="135">
        <v>4</v>
      </c>
      <c r="EN28" s="135">
        <v>9</v>
      </c>
      <c r="EO28" s="135">
        <v>19</v>
      </c>
      <c r="EP28" s="135">
        <v>1</v>
      </c>
      <c r="EQ28" s="135">
        <v>2</v>
      </c>
      <c r="ER28" s="43">
        <f t="shared" si="20"/>
        <v>31</v>
      </c>
      <c r="ES28" s="135">
        <v>19</v>
      </c>
      <c r="ET28" s="135">
        <v>8</v>
      </c>
      <c r="EU28" s="135">
        <v>2</v>
      </c>
      <c r="EV28" s="135">
        <v>1</v>
      </c>
      <c r="EW28" s="135">
        <v>1</v>
      </c>
    </row>
    <row r="29" spans="1:153" s="50" customFormat="1" ht="10.5" customHeight="1" x14ac:dyDescent="0.2">
      <c r="A29" s="127">
        <v>477</v>
      </c>
      <c r="B29" s="127"/>
      <c r="C29" s="27">
        <v>46</v>
      </c>
      <c r="D29" s="28" t="s">
        <v>255</v>
      </c>
      <c r="E29" s="27" t="s">
        <v>116</v>
      </c>
      <c r="F29" s="117" t="s">
        <v>239</v>
      </c>
      <c r="G29" s="27" t="s">
        <v>258</v>
      </c>
      <c r="H29" s="128">
        <f t="shared" si="21"/>
        <v>14</v>
      </c>
      <c r="I29" s="129">
        <v>1</v>
      </c>
      <c r="J29" s="129">
        <v>4</v>
      </c>
      <c r="K29" s="129">
        <v>4</v>
      </c>
      <c r="L29" s="129"/>
      <c r="M29" s="129">
        <v>5</v>
      </c>
      <c r="N29" s="31">
        <v>93.444444444444443</v>
      </c>
      <c r="O29" s="128">
        <f t="shared" si="22"/>
        <v>13</v>
      </c>
      <c r="P29" s="129">
        <v>2</v>
      </c>
      <c r="Q29" s="129">
        <v>3</v>
      </c>
      <c r="R29" s="129">
        <v>3</v>
      </c>
      <c r="S29" s="129"/>
      <c r="T29" s="129">
        <v>5</v>
      </c>
      <c r="U29" s="31">
        <v>96.375</v>
      </c>
      <c r="V29" s="128">
        <f t="shared" si="23"/>
        <v>36</v>
      </c>
      <c r="W29" s="129">
        <v>3</v>
      </c>
      <c r="X29" s="129">
        <v>10</v>
      </c>
      <c r="Y29" s="129">
        <v>10</v>
      </c>
      <c r="Z29" s="129"/>
      <c r="AA29" s="129">
        <v>13</v>
      </c>
      <c r="AB29" s="31">
        <v>91.818181818181813</v>
      </c>
      <c r="AC29" s="128">
        <f t="shared" si="24"/>
        <v>43</v>
      </c>
      <c r="AD29" s="129">
        <v>4</v>
      </c>
      <c r="AE29" s="129">
        <v>9</v>
      </c>
      <c r="AF29" s="129">
        <v>11</v>
      </c>
      <c r="AG29" s="129">
        <v>0</v>
      </c>
      <c r="AH29" s="129">
        <v>19</v>
      </c>
      <c r="AI29" s="31">
        <v>93.416666666666671</v>
      </c>
      <c r="AJ29" s="30">
        <v>5</v>
      </c>
      <c r="AK29" s="30">
        <v>3</v>
      </c>
      <c r="AL29" s="30">
        <v>1</v>
      </c>
      <c r="AM29" s="30">
        <v>5</v>
      </c>
      <c r="AN29" s="30">
        <v>2</v>
      </c>
      <c r="AO29" s="30">
        <v>8</v>
      </c>
      <c r="AP29" s="30">
        <v>1</v>
      </c>
      <c r="AQ29" s="30">
        <v>2</v>
      </c>
      <c r="AR29" s="30">
        <v>12</v>
      </c>
      <c r="AS29" s="30">
        <v>5</v>
      </c>
      <c r="AT29" s="30">
        <v>1</v>
      </c>
      <c r="AU29" s="30">
        <v>18</v>
      </c>
      <c r="AV29" s="130">
        <v>3</v>
      </c>
      <c r="AW29" s="130">
        <v>3</v>
      </c>
      <c r="AX29" s="130">
        <v>3</v>
      </c>
      <c r="AY29" s="130">
        <v>1</v>
      </c>
      <c r="AZ29" s="130">
        <v>6</v>
      </c>
      <c r="BA29" s="130">
        <v>3</v>
      </c>
      <c r="BB29" s="30">
        <v>37</v>
      </c>
      <c r="BC29" s="30">
        <v>26</v>
      </c>
      <c r="BD29" s="30">
        <v>48</v>
      </c>
      <c r="BE29" s="30">
        <v>77</v>
      </c>
      <c r="BF29" s="38">
        <v>5</v>
      </c>
      <c r="BG29" s="38">
        <v>15</v>
      </c>
      <c r="BH29" s="38">
        <v>40</v>
      </c>
      <c r="BI29" s="38">
        <v>84</v>
      </c>
      <c r="BJ29" s="36">
        <f t="shared" si="25"/>
        <v>3.4097222222222223</v>
      </c>
      <c r="BK29" s="38">
        <v>4</v>
      </c>
      <c r="BL29" s="38">
        <v>25</v>
      </c>
      <c r="BM29" s="38">
        <v>52</v>
      </c>
      <c r="BN29" s="38">
        <v>63</v>
      </c>
      <c r="BO29" s="36">
        <f t="shared" si="26"/>
        <v>3.2083333333333335</v>
      </c>
      <c r="BP29" s="38">
        <v>5</v>
      </c>
      <c r="BQ29" s="38">
        <v>22</v>
      </c>
      <c r="BR29" s="38">
        <v>79</v>
      </c>
      <c r="BS29" s="38">
        <v>119</v>
      </c>
      <c r="BT29" s="36">
        <f t="shared" si="27"/>
        <v>3.3866666666666667</v>
      </c>
      <c r="BU29" s="38">
        <v>13</v>
      </c>
      <c r="BV29" s="38">
        <v>39</v>
      </c>
      <c r="BW29" s="38">
        <v>92</v>
      </c>
      <c r="BX29" s="38">
        <v>81</v>
      </c>
      <c r="BY29" s="36">
        <f t="shared" si="28"/>
        <v>3.0711111111111111</v>
      </c>
      <c r="BZ29" s="38">
        <v>4</v>
      </c>
      <c r="CA29" s="38">
        <v>39</v>
      </c>
      <c r="CB29" s="38">
        <v>151</v>
      </c>
      <c r="CC29" s="38">
        <v>180</v>
      </c>
      <c r="CD29" s="36">
        <f t="shared" si="29"/>
        <v>3.355614973262032</v>
      </c>
      <c r="CE29" s="38">
        <v>18</v>
      </c>
      <c r="CF29" s="38">
        <v>57</v>
      </c>
      <c r="CG29" s="38">
        <v>180</v>
      </c>
      <c r="CH29" s="38">
        <v>119</v>
      </c>
      <c r="CI29" s="36">
        <f t="shared" si="30"/>
        <v>3.0695187165775399</v>
      </c>
      <c r="CJ29" s="132">
        <v>6</v>
      </c>
      <c r="CK29" s="26">
        <v>3</v>
      </c>
      <c r="CL29" s="26">
        <v>1</v>
      </c>
      <c r="CM29" s="26">
        <v>0</v>
      </c>
      <c r="CN29" s="26">
        <v>1</v>
      </c>
      <c r="CO29" s="39">
        <f t="shared" si="31"/>
        <v>2.5</v>
      </c>
      <c r="CP29" s="40">
        <f t="shared" si="13"/>
        <v>11</v>
      </c>
      <c r="CQ29" s="26">
        <v>4</v>
      </c>
      <c r="CR29" s="26">
        <v>1</v>
      </c>
      <c r="CS29" s="26">
        <v>5</v>
      </c>
      <c r="CT29" s="26">
        <v>1</v>
      </c>
      <c r="CU29" s="39">
        <v>96.181818181818187</v>
      </c>
      <c r="CV29" s="132">
        <v>4</v>
      </c>
      <c r="CW29" s="26">
        <v>7</v>
      </c>
      <c r="CX29" s="26">
        <v>4</v>
      </c>
      <c r="CY29" s="26">
        <v>1</v>
      </c>
      <c r="CZ29" s="26">
        <v>0</v>
      </c>
      <c r="DA29" s="39">
        <f t="shared" si="32"/>
        <v>3.125</v>
      </c>
      <c r="DB29" s="40">
        <f t="shared" si="15"/>
        <v>16</v>
      </c>
      <c r="DC29" s="26">
        <v>5</v>
      </c>
      <c r="DD29" s="26">
        <v>3</v>
      </c>
      <c r="DE29" s="26">
        <v>6</v>
      </c>
      <c r="DF29" s="26">
        <v>2</v>
      </c>
      <c r="DG29" s="39">
        <v>96.4375</v>
      </c>
      <c r="DH29" s="132">
        <v>7</v>
      </c>
      <c r="DI29" s="26">
        <v>9</v>
      </c>
      <c r="DJ29" s="26">
        <v>7</v>
      </c>
      <c r="DK29" s="26">
        <v>0</v>
      </c>
      <c r="DL29" s="26">
        <v>1</v>
      </c>
      <c r="DM29" s="39">
        <f t="shared" si="33"/>
        <v>3</v>
      </c>
      <c r="DN29" s="40">
        <f t="shared" si="34"/>
        <v>24</v>
      </c>
      <c r="DO29" s="26">
        <v>3</v>
      </c>
      <c r="DP29" s="26">
        <v>9</v>
      </c>
      <c r="DQ29" s="26">
        <v>12</v>
      </c>
      <c r="DR29" s="26">
        <v>0</v>
      </c>
      <c r="DS29" s="39">
        <v>98.958333333333329</v>
      </c>
      <c r="DT29" s="44">
        <v>1</v>
      </c>
      <c r="DU29" s="42">
        <v>11</v>
      </c>
      <c r="DV29" s="42">
        <v>2</v>
      </c>
      <c r="DW29" s="42">
        <v>0</v>
      </c>
      <c r="DX29" s="43">
        <f t="shared" si="18"/>
        <v>14</v>
      </c>
      <c r="DY29" s="42">
        <v>5</v>
      </c>
      <c r="DZ29" s="42">
        <v>3</v>
      </c>
      <c r="EA29" s="42">
        <v>3</v>
      </c>
      <c r="EB29" s="42">
        <v>1</v>
      </c>
      <c r="EC29" s="52">
        <v>2</v>
      </c>
      <c r="ED29" s="135">
        <v>2</v>
      </c>
      <c r="EE29" s="135">
        <v>11</v>
      </c>
      <c r="EF29" s="135">
        <v>1</v>
      </c>
      <c r="EG29" s="135">
        <v>0</v>
      </c>
      <c r="EH29" s="43">
        <f t="shared" si="35"/>
        <v>14</v>
      </c>
      <c r="EI29" s="135">
        <v>4</v>
      </c>
      <c r="EJ29" s="135">
        <v>7</v>
      </c>
      <c r="EK29" s="135">
        <v>0</v>
      </c>
      <c r="EL29" s="135">
        <v>1</v>
      </c>
      <c r="EM29" s="135">
        <v>2</v>
      </c>
      <c r="EN29" s="135">
        <v>5</v>
      </c>
      <c r="EO29" s="135">
        <v>11</v>
      </c>
      <c r="EP29" s="135">
        <v>5</v>
      </c>
      <c r="EQ29" s="135">
        <v>4</v>
      </c>
      <c r="ER29" s="43">
        <f t="shared" si="20"/>
        <v>25</v>
      </c>
      <c r="ES29" s="135">
        <v>10</v>
      </c>
      <c r="ET29" s="135">
        <v>9</v>
      </c>
      <c r="EU29" s="135">
        <v>3</v>
      </c>
      <c r="EV29" s="135">
        <v>3</v>
      </c>
      <c r="EW29" s="135">
        <v>0</v>
      </c>
    </row>
    <row r="30" spans="1:153" s="50" customFormat="1" ht="10.5" customHeight="1" x14ac:dyDescent="0.2">
      <c r="A30" s="127">
        <v>431</v>
      </c>
      <c r="B30" s="127"/>
      <c r="C30" s="27">
        <v>48</v>
      </c>
      <c r="D30" s="28" t="s">
        <v>157</v>
      </c>
      <c r="E30" s="27" t="s">
        <v>116</v>
      </c>
      <c r="F30" s="117" t="s">
        <v>239</v>
      </c>
      <c r="G30" s="27" t="s">
        <v>161</v>
      </c>
      <c r="H30" s="128">
        <f t="shared" si="21"/>
        <v>17</v>
      </c>
      <c r="I30" s="129">
        <v>14</v>
      </c>
      <c r="J30" s="129">
        <v>1</v>
      </c>
      <c r="K30" s="129">
        <v>1</v>
      </c>
      <c r="L30" s="129"/>
      <c r="M30" s="129">
        <v>1</v>
      </c>
      <c r="N30" s="31">
        <v>92.411764705882348</v>
      </c>
      <c r="O30" s="128"/>
      <c r="P30" s="129"/>
      <c r="Q30" s="129"/>
      <c r="R30" s="129"/>
      <c r="S30" s="129"/>
      <c r="T30" s="129"/>
      <c r="U30" s="31"/>
      <c r="V30" s="128"/>
      <c r="W30" s="129"/>
      <c r="X30" s="129"/>
      <c r="Y30" s="129"/>
      <c r="Z30" s="129"/>
      <c r="AA30" s="129"/>
      <c r="AB30" s="31"/>
      <c r="AC30" s="128"/>
      <c r="AD30" s="129"/>
      <c r="AE30" s="129"/>
      <c r="AF30" s="129"/>
      <c r="AG30" s="129"/>
      <c r="AH30" s="129"/>
      <c r="AI30" s="31"/>
      <c r="AJ30" s="30">
        <v>7</v>
      </c>
      <c r="AK30" s="30">
        <v>3</v>
      </c>
      <c r="AL30" s="30">
        <v>0</v>
      </c>
      <c r="AM30" s="30">
        <v>7</v>
      </c>
      <c r="AN30" s="30"/>
      <c r="AO30" s="30"/>
      <c r="AP30" s="30"/>
      <c r="AQ30" s="30"/>
      <c r="AR30" s="30"/>
      <c r="AS30" s="30"/>
      <c r="AT30" s="30"/>
      <c r="AU30" s="30"/>
      <c r="AV30" s="130"/>
      <c r="AW30" s="130"/>
      <c r="AX30" s="130"/>
      <c r="AY30" s="130"/>
      <c r="AZ30" s="130"/>
      <c r="BA30" s="130">
        <v>1</v>
      </c>
      <c r="BB30" s="30">
        <v>35</v>
      </c>
      <c r="BC30" s="30">
        <v>13</v>
      </c>
      <c r="BD30" s="30"/>
      <c r="BE30" s="30"/>
      <c r="BF30" s="38">
        <v>1</v>
      </c>
      <c r="BG30" s="38">
        <v>2</v>
      </c>
      <c r="BH30" s="38">
        <v>7</v>
      </c>
      <c r="BI30" s="38">
        <v>9</v>
      </c>
      <c r="BJ30" s="36">
        <f t="shared" si="25"/>
        <v>3.263157894736842</v>
      </c>
      <c r="BK30" s="38">
        <v>4</v>
      </c>
      <c r="BL30" s="38">
        <v>5</v>
      </c>
      <c r="BM30" s="38">
        <v>9</v>
      </c>
      <c r="BN30" s="38">
        <v>1</v>
      </c>
      <c r="BO30" s="36">
        <f t="shared" si="26"/>
        <v>2.3684210526315788</v>
      </c>
      <c r="BP30" s="38">
        <v>0</v>
      </c>
      <c r="BQ30" s="38">
        <v>0</v>
      </c>
      <c r="BR30" s="38">
        <v>0</v>
      </c>
      <c r="BS30" s="38">
        <v>3</v>
      </c>
      <c r="BT30" s="36">
        <f t="shared" si="27"/>
        <v>4</v>
      </c>
      <c r="BU30" s="38">
        <v>0</v>
      </c>
      <c r="BV30" s="38">
        <v>0</v>
      </c>
      <c r="BW30" s="38">
        <v>0</v>
      </c>
      <c r="BX30" s="38">
        <v>3</v>
      </c>
      <c r="BY30" s="36">
        <f t="shared" si="28"/>
        <v>4</v>
      </c>
      <c r="BZ30" s="38">
        <v>2</v>
      </c>
      <c r="CA30" s="38">
        <v>2</v>
      </c>
      <c r="CB30" s="38">
        <v>13</v>
      </c>
      <c r="CC30" s="38">
        <v>16</v>
      </c>
      <c r="CD30" s="36">
        <f t="shared" si="29"/>
        <v>3.3030303030303032</v>
      </c>
      <c r="CE30" s="38">
        <v>2</v>
      </c>
      <c r="CF30" s="38">
        <v>5</v>
      </c>
      <c r="CG30" s="38">
        <v>11</v>
      </c>
      <c r="CH30" s="38">
        <v>15</v>
      </c>
      <c r="CI30" s="36">
        <f t="shared" si="30"/>
        <v>3.1818181818181817</v>
      </c>
      <c r="CJ30" s="132">
        <v>13</v>
      </c>
      <c r="CK30" s="26">
        <v>6</v>
      </c>
      <c r="CL30" s="26">
        <v>1</v>
      </c>
      <c r="CM30" s="26">
        <v>2</v>
      </c>
      <c r="CN30" s="26">
        <v>0</v>
      </c>
      <c r="CO30" s="39">
        <f t="shared" si="31"/>
        <v>2.6363636363636362</v>
      </c>
      <c r="CP30" s="40">
        <f t="shared" si="13"/>
        <v>22</v>
      </c>
      <c r="CQ30" s="26">
        <v>2</v>
      </c>
      <c r="CR30" s="26">
        <v>8</v>
      </c>
      <c r="CS30" s="26">
        <v>11</v>
      </c>
      <c r="CT30" s="26">
        <v>1</v>
      </c>
      <c r="CU30" s="39">
        <v>100.27272727272727</v>
      </c>
      <c r="CV30" s="132">
        <v>8</v>
      </c>
      <c r="CW30" s="26">
        <v>0</v>
      </c>
      <c r="CX30" s="26">
        <v>0</v>
      </c>
      <c r="CY30" s="26">
        <v>0</v>
      </c>
      <c r="CZ30" s="26">
        <v>0</v>
      </c>
      <c r="DA30" s="39">
        <f t="shared" si="32"/>
        <v>2</v>
      </c>
      <c r="DB30" s="40">
        <f t="shared" si="15"/>
        <v>8</v>
      </c>
      <c r="DC30" s="26">
        <v>0</v>
      </c>
      <c r="DD30" s="26">
        <v>1</v>
      </c>
      <c r="DE30" s="26">
        <v>7</v>
      </c>
      <c r="DF30" s="26">
        <v>0</v>
      </c>
      <c r="DG30" s="39">
        <v>103.75</v>
      </c>
      <c r="DH30" s="132">
        <v>0</v>
      </c>
      <c r="DI30" s="26">
        <v>1</v>
      </c>
      <c r="DJ30" s="26">
        <v>0</v>
      </c>
      <c r="DK30" s="26">
        <v>0</v>
      </c>
      <c r="DL30" s="26">
        <v>0</v>
      </c>
      <c r="DM30" s="39">
        <f t="shared" si="33"/>
        <v>3</v>
      </c>
      <c r="DN30" s="40">
        <f t="shared" si="34"/>
        <v>1</v>
      </c>
      <c r="DO30" s="26">
        <v>1</v>
      </c>
      <c r="DP30" s="26">
        <v>0</v>
      </c>
      <c r="DQ30" s="26">
        <v>0</v>
      </c>
      <c r="DR30" s="26">
        <v>0</v>
      </c>
      <c r="DS30" s="39">
        <v>89</v>
      </c>
      <c r="DT30" s="44">
        <v>12</v>
      </c>
      <c r="DU30" s="42">
        <v>7</v>
      </c>
      <c r="DV30" s="42">
        <v>3</v>
      </c>
      <c r="DW30" s="42">
        <v>1</v>
      </c>
      <c r="DX30" s="43">
        <f t="shared" si="18"/>
        <v>23</v>
      </c>
      <c r="DY30" s="42">
        <v>13</v>
      </c>
      <c r="DZ30" s="42">
        <v>7</v>
      </c>
      <c r="EA30" s="42">
        <v>1</v>
      </c>
      <c r="EB30" s="42">
        <v>1</v>
      </c>
      <c r="EC30" s="52">
        <v>1</v>
      </c>
      <c r="ED30" s="135">
        <v>1</v>
      </c>
      <c r="EE30" s="135">
        <v>6</v>
      </c>
      <c r="EF30" s="135">
        <v>2</v>
      </c>
      <c r="EG30" s="135">
        <v>0</v>
      </c>
      <c r="EH30" s="43">
        <f t="shared" si="35"/>
        <v>9</v>
      </c>
      <c r="EI30" s="135">
        <v>5</v>
      </c>
      <c r="EJ30" s="135">
        <v>2</v>
      </c>
      <c r="EK30" s="135">
        <v>1</v>
      </c>
      <c r="EL30" s="135">
        <v>1</v>
      </c>
      <c r="EM30" s="135">
        <v>0</v>
      </c>
      <c r="EN30" s="135">
        <v>0</v>
      </c>
      <c r="EO30" s="135">
        <v>1</v>
      </c>
      <c r="EP30" s="135">
        <v>0</v>
      </c>
      <c r="EQ30" s="135">
        <v>0</v>
      </c>
      <c r="ER30" s="43">
        <f t="shared" si="20"/>
        <v>1</v>
      </c>
      <c r="ES30" s="135">
        <v>1</v>
      </c>
      <c r="ET30" s="135">
        <v>0</v>
      </c>
      <c r="EU30" s="135">
        <v>0</v>
      </c>
      <c r="EV30" s="135">
        <v>0</v>
      </c>
      <c r="EW30" s="135">
        <v>0</v>
      </c>
    </row>
    <row r="31" spans="1:153" s="50" customFormat="1" ht="10.5" customHeight="1" x14ac:dyDescent="0.2">
      <c r="A31" s="127">
        <v>473</v>
      </c>
      <c r="B31" s="127"/>
      <c r="C31" s="27">
        <v>50</v>
      </c>
      <c r="D31" s="28" t="s">
        <v>259</v>
      </c>
      <c r="E31" s="27" t="s">
        <v>111</v>
      </c>
      <c r="F31" s="117" t="s">
        <v>239</v>
      </c>
      <c r="G31" s="27" t="s">
        <v>166</v>
      </c>
      <c r="H31" s="128">
        <f t="shared" si="21"/>
        <v>102</v>
      </c>
      <c r="I31" s="129">
        <v>25</v>
      </c>
      <c r="J31" s="129">
        <v>22</v>
      </c>
      <c r="K31" s="129">
        <v>28</v>
      </c>
      <c r="L31" s="129">
        <v>2</v>
      </c>
      <c r="M31" s="129">
        <v>25</v>
      </c>
      <c r="N31" s="31">
        <v>97.631578947368425</v>
      </c>
      <c r="O31" s="128">
        <f t="shared" ref="O31:O38" si="36">SUM(P31:T31)</f>
        <v>156</v>
      </c>
      <c r="P31" s="129">
        <v>35</v>
      </c>
      <c r="Q31" s="129">
        <v>43</v>
      </c>
      <c r="R31" s="129">
        <v>35</v>
      </c>
      <c r="S31" s="129">
        <v>1</v>
      </c>
      <c r="T31" s="129">
        <v>42</v>
      </c>
      <c r="U31" s="31">
        <v>97.426086956521743</v>
      </c>
      <c r="V31" s="128">
        <f t="shared" ref="V31:V38" si="37">SUM(W31:AA31)</f>
        <v>181</v>
      </c>
      <c r="W31" s="129">
        <v>41</v>
      </c>
      <c r="X31" s="129">
        <v>54</v>
      </c>
      <c r="Y31" s="129">
        <v>45</v>
      </c>
      <c r="Z31" s="129">
        <v>1</v>
      </c>
      <c r="AA31" s="129">
        <v>40</v>
      </c>
      <c r="AB31" s="31">
        <v>95.23571428571428</v>
      </c>
      <c r="AC31" s="128">
        <f t="shared" ref="AC31:AC38" si="38">SUM(AD31:AH31)</f>
        <v>168</v>
      </c>
      <c r="AD31" s="129">
        <v>36</v>
      </c>
      <c r="AE31" s="129">
        <v>46</v>
      </c>
      <c r="AF31" s="129">
        <v>52</v>
      </c>
      <c r="AG31" s="129">
        <v>1</v>
      </c>
      <c r="AH31" s="129">
        <v>33</v>
      </c>
      <c r="AI31" s="31">
        <v>95.294964028776974</v>
      </c>
      <c r="AJ31" s="30">
        <v>48</v>
      </c>
      <c r="AK31" s="30">
        <v>19</v>
      </c>
      <c r="AL31" s="30">
        <v>4</v>
      </c>
      <c r="AM31" s="30">
        <v>31</v>
      </c>
      <c r="AN31" s="30">
        <v>81</v>
      </c>
      <c r="AO31" s="30">
        <v>35</v>
      </c>
      <c r="AP31" s="30">
        <v>2</v>
      </c>
      <c r="AQ31" s="30">
        <v>38</v>
      </c>
      <c r="AR31" s="30">
        <v>75</v>
      </c>
      <c r="AS31" s="30">
        <v>51</v>
      </c>
      <c r="AT31" s="30">
        <v>7</v>
      </c>
      <c r="AU31" s="30">
        <v>48</v>
      </c>
      <c r="AV31" s="130">
        <v>10</v>
      </c>
      <c r="AW31" s="130">
        <v>11</v>
      </c>
      <c r="AX31" s="130">
        <v>27</v>
      </c>
      <c r="AY31" s="130">
        <v>10</v>
      </c>
      <c r="AZ31" s="130">
        <v>42</v>
      </c>
      <c r="BA31" s="130">
        <v>15</v>
      </c>
      <c r="BB31" s="30">
        <v>189</v>
      </c>
      <c r="BC31" s="30">
        <v>252</v>
      </c>
      <c r="BD31" s="30">
        <v>330</v>
      </c>
      <c r="BE31" s="30">
        <v>341</v>
      </c>
      <c r="BF31" s="38">
        <v>34</v>
      </c>
      <c r="BG31" s="38">
        <v>146</v>
      </c>
      <c r="BH31" s="38">
        <v>512</v>
      </c>
      <c r="BI31" s="38">
        <v>647</v>
      </c>
      <c r="BJ31" s="36">
        <f t="shared" si="25"/>
        <v>3.3233756534727408</v>
      </c>
      <c r="BK31" s="38">
        <v>75</v>
      </c>
      <c r="BL31" s="38">
        <v>175</v>
      </c>
      <c r="BM31" s="38">
        <v>602</v>
      </c>
      <c r="BN31" s="38">
        <v>487</v>
      </c>
      <c r="BO31" s="36">
        <f t="shared" si="26"/>
        <v>3.1209858103061987</v>
      </c>
      <c r="BP31" s="38">
        <v>41</v>
      </c>
      <c r="BQ31" s="38">
        <v>152</v>
      </c>
      <c r="BR31" s="38">
        <v>715</v>
      </c>
      <c r="BS31" s="38">
        <v>800</v>
      </c>
      <c r="BT31" s="36">
        <f t="shared" si="27"/>
        <v>3.3313817330210771</v>
      </c>
      <c r="BU31" s="38">
        <v>103</v>
      </c>
      <c r="BV31" s="38">
        <v>221</v>
      </c>
      <c r="BW31" s="38">
        <v>772</v>
      </c>
      <c r="BX31" s="38">
        <v>612</v>
      </c>
      <c r="BY31" s="36">
        <f t="shared" si="28"/>
        <v>3.1083138173302109</v>
      </c>
      <c r="BZ31" s="38">
        <v>37</v>
      </c>
      <c r="CA31" s="38">
        <v>144</v>
      </c>
      <c r="CB31" s="38">
        <v>605</v>
      </c>
      <c r="CC31" s="38">
        <v>851</v>
      </c>
      <c r="CD31" s="36">
        <f t="shared" si="29"/>
        <v>3.3866829566279781</v>
      </c>
      <c r="CE31" s="38">
        <v>79</v>
      </c>
      <c r="CF31" s="38">
        <v>189</v>
      </c>
      <c r="CG31" s="38">
        <v>720</v>
      </c>
      <c r="CH31" s="38">
        <v>649</v>
      </c>
      <c r="CI31" s="36">
        <f t="shared" si="30"/>
        <v>3.1844838118509466</v>
      </c>
      <c r="CJ31" s="132">
        <v>51</v>
      </c>
      <c r="CK31" s="26">
        <v>32</v>
      </c>
      <c r="CL31" s="26">
        <v>7</v>
      </c>
      <c r="CM31" s="26">
        <v>2</v>
      </c>
      <c r="CN31" s="26">
        <v>4</v>
      </c>
      <c r="CO31" s="39">
        <f t="shared" si="31"/>
        <v>2.5652173913043477</v>
      </c>
      <c r="CP31" s="40">
        <f t="shared" si="13"/>
        <v>96</v>
      </c>
      <c r="CQ31" s="26">
        <v>16</v>
      </c>
      <c r="CR31" s="26">
        <v>26</v>
      </c>
      <c r="CS31" s="26">
        <v>34</v>
      </c>
      <c r="CT31" s="26">
        <v>20</v>
      </c>
      <c r="CU31" s="39">
        <v>100.65625</v>
      </c>
      <c r="CV31" s="132">
        <v>49</v>
      </c>
      <c r="CW31" s="26">
        <v>30</v>
      </c>
      <c r="CX31" s="26">
        <v>2</v>
      </c>
      <c r="CY31" s="26">
        <v>3</v>
      </c>
      <c r="CZ31" s="26">
        <v>6</v>
      </c>
      <c r="DA31" s="39">
        <f t="shared" si="32"/>
        <v>2.5119047619047619</v>
      </c>
      <c r="DB31" s="40">
        <f t="shared" si="15"/>
        <v>90</v>
      </c>
      <c r="DC31" s="26">
        <v>13</v>
      </c>
      <c r="DD31" s="26">
        <v>25</v>
      </c>
      <c r="DE31" s="26">
        <v>37</v>
      </c>
      <c r="DF31" s="26">
        <v>15</v>
      </c>
      <c r="DG31" s="39">
        <v>101.28888888888889</v>
      </c>
      <c r="DH31" s="132">
        <v>93</v>
      </c>
      <c r="DI31" s="26">
        <v>25</v>
      </c>
      <c r="DJ31" s="26">
        <v>2</v>
      </c>
      <c r="DK31" s="26">
        <v>4</v>
      </c>
      <c r="DL31" s="26">
        <v>7</v>
      </c>
      <c r="DM31" s="39">
        <f t="shared" si="33"/>
        <v>2.3306451612903225</v>
      </c>
      <c r="DN31" s="40">
        <f t="shared" si="34"/>
        <v>131</v>
      </c>
      <c r="DO31" s="26">
        <v>11</v>
      </c>
      <c r="DP31" s="26">
        <v>19</v>
      </c>
      <c r="DQ31" s="26">
        <v>72</v>
      </c>
      <c r="DR31" s="26">
        <v>29</v>
      </c>
      <c r="DS31" s="39">
        <v>103.59410371150302</v>
      </c>
      <c r="DT31" s="44">
        <v>46</v>
      </c>
      <c r="DU31" s="42">
        <v>47</v>
      </c>
      <c r="DV31" s="42">
        <v>6</v>
      </c>
      <c r="DW31" s="42">
        <v>0</v>
      </c>
      <c r="DX31" s="43">
        <f t="shared" si="18"/>
        <v>99</v>
      </c>
      <c r="DY31" s="42">
        <v>81</v>
      </c>
      <c r="DZ31" s="42">
        <v>12</v>
      </c>
      <c r="EA31" s="42">
        <v>4</v>
      </c>
      <c r="EB31" s="42">
        <v>1</v>
      </c>
      <c r="EC31" s="52">
        <v>1</v>
      </c>
      <c r="ED31" s="135">
        <v>39</v>
      </c>
      <c r="EE31" s="135">
        <v>40</v>
      </c>
      <c r="EF31" s="135">
        <v>8</v>
      </c>
      <c r="EG31" s="135">
        <v>0</v>
      </c>
      <c r="EH31" s="43">
        <f t="shared" si="35"/>
        <v>87</v>
      </c>
      <c r="EI31" s="135">
        <v>62</v>
      </c>
      <c r="EJ31" s="135">
        <v>17</v>
      </c>
      <c r="EK31" s="135">
        <v>4</v>
      </c>
      <c r="EL31" s="135">
        <v>3</v>
      </c>
      <c r="EM31" s="135">
        <v>1</v>
      </c>
      <c r="EN31" s="135">
        <v>45</v>
      </c>
      <c r="EO31" s="135">
        <v>61</v>
      </c>
      <c r="EP31" s="135">
        <v>12</v>
      </c>
      <c r="EQ31" s="135">
        <v>2</v>
      </c>
      <c r="ER31" s="43">
        <f t="shared" si="20"/>
        <v>120</v>
      </c>
      <c r="ES31" s="135">
        <v>78</v>
      </c>
      <c r="ET31" s="135">
        <v>24</v>
      </c>
      <c r="EU31" s="135">
        <v>4</v>
      </c>
      <c r="EV31" s="135">
        <v>11</v>
      </c>
      <c r="EW31" s="135">
        <v>3</v>
      </c>
    </row>
    <row r="32" spans="1:153" s="50" customFormat="1" ht="10.5" customHeight="1" x14ac:dyDescent="0.2">
      <c r="A32" s="127">
        <v>476</v>
      </c>
      <c r="B32" s="127"/>
      <c r="C32" s="27">
        <v>51</v>
      </c>
      <c r="D32" s="28" t="s">
        <v>260</v>
      </c>
      <c r="E32" s="27" t="s">
        <v>111</v>
      </c>
      <c r="F32" s="117" t="s">
        <v>239</v>
      </c>
      <c r="G32" s="27" t="s">
        <v>168</v>
      </c>
      <c r="H32" s="128">
        <f t="shared" si="21"/>
        <v>73</v>
      </c>
      <c r="I32" s="129">
        <v>12</v>
      </c>
      <c r="J32" s="129">
        <v>30</v>
      </c>
      <c r="K32" s="129">
        <v>17</v>
      </c>
      <c r="L32" s="129">
        <v>1</v>
      </c>
      <c r="M32" s="129">
        <v>13</v>
      </c>
      <c r="N32" s="31">
        <v>97.508196721311478</v>
      </c>
      <c r="O32" s="128">
        <f t="shared" si="36"/>
        <v>95</v>
      </c>
      <c r="P32" s="129">
        <v>17</v>
      </c>
      <c r="Q32" s="129">
        <v>28</v>
      </c>
      <c r="R32" s="129">
        <v>33</v>
      </c>
      <c r="S32" s="129">
        <v>2</v>
      </c>
      <c r="T32" s="129">
        <v>15</v>
      </c>
      <c r="U32" s="31">
        <v>97.162499999999994</v>
      </c>
      <c r="V32" s="128">
        <f t="shared" si="37"/>
        <v>95</v>
      </c>
      <c r="W32" s="129">
        <v>14</v>
      </c>
      <c r="X32" s="129">
        <v>28</v>
      </c>
      <c r="Y32" s="129">
        <v>41</v>
      </c>
      <c r="Z32" s="129">
        <v>1</v>
      </c>
      <c r="AA32" s="129">
        <v>11</v>
      </c>
      <c r="AB32" s="31">
        <v>98.593023255813947</v>
      </c>
      <c r="AC32" s="128">
        <f t="shared" si="38"/>
        <v>125</v>
      </c>
      <c r="AD32" s="129">
        <v>26</v>
      </c>
      <c r="AE32" s="129">
        <v>29</v>
      </c>
      <c r="AF32" s="129">
        <v>39</v>
      </c>
      <c r="AG32" s="129">
        <v>0</v>
      </c>
      <c r="AH32" s="129">
        <v>31</v>
      </c>
      <c r="AI32" s="31">
        <v>98.818181818181813</v>
      </c>
      <c r="AJ32" s="30">
        <v>17</v>
      </c>
      <c r="AK32" s="30">
        <v>39</v>
      </c>
      <c r="AL32" s="30">
        <v>1</v>
      </c>
      <c r="AM32" s="30">
        <v>16</v>
      </c>
      <c r="AN32" s="30">
        <v>30</v>
      </c>
      <c r="AO32" s="30">
        <v>43</v>
      </c>
      <c r="AP32" s="30">
        <v>4</v>
      </c>
      <c r="AQ32" s="30">
        <v>18</v>
      </c>
      <c r="AR32" s="30">
        <v>21</v>
      </c>
      <c r="AS32" s="30">
        <v>44</v>
      </c>
      <c r="AT32" s="30">
        <v>1</v>
      </c>
      <c r="AU32" s="30">
        <v>29</v>
      </c>
      <c r="AV32" s="130">
        <v>12</v>
      </c>
      <c r="AW32" s="130">
        <v>8</v>
      </c>
      <c r="AX32" s="130">
        <v>12</v>
      </c>
      <c r="AY32" s="130">
        <v>10</v>
      </c>
      <c r="AZ32" s="130">
        <v>12</v>
      </c>
      <c r="BA32" s="130">
        <v>23</v>
      </c>
      <c r="BB32" s="30">
        <v>168</v>
      </c>
      <c r="BC32" s="30">
        <v>166</v>
      </c>
      <c r="BD32" s="30">
        <v>186</v>
      </c>
      <c r="BE32" s="30">
        <v>215</v>
      </c>
      <c r="BF32" s="38">
        <v>6</v>
      </c>
      <c r="BG32" s="38">
        <v>34</v>
      </c>
      <c r="BH32" s="38">
        <v>257</v>
      </c>
      <c r="BI32" s="38">
        <v>402</v>
      </c>
      <c r="BJ32" s="36">
        <f t="shared" si="25"/>
        <v>3.5092989985693848</v>
      </c>
      <c r="BK32" s="38">
        <v>31</v>
      </c>
      <c r="BL32" s="38">
        <v>70</v>
      </c>
      <c r="BM32" s="38">
        <v>268</v>
      </c>
      <c r="BN32" s="38">
        <v>330</v>
      </c>
      <c r="BO32" s="36">
        <f t="shared" si="26"/>
        <v>3.2832618025751072</v>
      </c>
      <c r="BP32" s="38">
        <v>10</v>
      </c>
      <c r="BQ32" s="38">
        <v>46</v>
      </c>
      <c r="BR32" s="38">
        <v>255</v>
      </c>
      <c r="BS32" s="38">
        <v>458</v>
      </c>
      <c r="BT32" s="36">
        <f t="shared" si="27"/>
        <v>3.5097529258777631</v>
      </c>
      <c r="BU32" s="38">
        <v>40</v>
      </c>
      <c r="BV32" s="38">
        <v>71</v>
      </c>
      <c r="BW32" s="38">
        <v>277</v>
      </c>
      <c r="BX32" s="38">
        <v>381</v>
      </c>
      <c r="BY32" s="36">
        <f t="shared" si="28"/>
        <v>3.2990897269180754</v>
      </c>
      <c r="BZ32" s="38">
        <v>13</v>
      </c>
      <c r="CA32" s="38">
        <v>74</v>
      </c>
      <c r="CB32" s="38">
        <v>316</v>
      </c>
      <c r="CC32" s="38">
        <v>436</v>
      </c>
      <c r="CD32" s="36">
        <f t="shared" si="29"/>
        <v>3.4004767580452921</v>
      </c>
      <c r="CE32" s="38">
        <v>34</v>
      </c>
      <c r="CF32" s="38">
        <v>91</v>
      </c>
      <c r="CG32" s="38">
        <v>369</v>
      </c>
      <c r="CH32" s="38">
        <v>345</v>
      </c>
      <c r="CI32" s="36">
        <f t="shared" si="30"/>
        <v>3.2216924910607867</v>
      </c>
      <c r="CJ32" s="132">
        <v>26</v>
      </c>
      <c r="CK32" s="26">
        <v>25</v>
      </c>
      <c r="CL32" s="26">
        <v>10</v>
      </c>
      <c r="CM32" s="26">
        <v>3</v>
      </c>
      <c r="CN32" s="26">
        <v>1</v>
      </c>
      <c r="CO32" s="39">
        <f t="shared" si="31"/>
        <v>2.84375</v>
      </c>
      <c r="CP32" s="40">
        <f t="shared" si="13"/>
        <v>65</v>
      </c>
      <c r="CQ32" s="26">
        <v>11</v>
      </c>
      <c r="CR32" s="26">
        <v>22</v>
      </c>
      <c r="CS32" s="26">
        <v>28</v>
      </c>
      <c r="CT32" s="26">
        <v>4</v>
      </c>
      <c r="CU32" s="39">
        <v>99.938461538461539</v>
      </c>
      <c r="CV32" s="132">
        <v>25</v>
      </c>
      <c r="CW32" s="26">
        <v>49</v>
      </c>
      <c r="CX32" s="26">
        <v>5</v>
      </c>
      <c r="CY32" s="26">
        <v>4</v>
      </c>
      <c r="CZ32" s="26">
        <v>1</v>
      </c>
      <c r="DA32" s="39">
        <f t="shared" si="32"/>
        <v>2.8554216867469879</v>
      </c>
      <c r="DB32" s="40">
        <f t="shared" si="15"/>
        <v>84</v>
      </c>
      <c r="DC32" s="26">
        <v>15</v>
      </c>
      <c r="DD32" s="26">
        <v>28</v>
      </c>
      <c r="DE32" s="26">
        <v>31</v>
      </c>
      <c r="DF32" s="26">
        <v>10</v>
      </c>
      <c r="DG32" s="39">
        <v>99.821428571428569</v>
      </c>
      <c r="DH32" s="132">
        <v>37</v>
      </c>
      <c r="DI32" s="26">
        <v>34</v>
      </c>
      <c r="DJ32" s="26">
        <v>4</v>
      </c>
      <c r="DK32" s="26">
        <v>4</v>
      </c>
      <c r="DL32" s="26">
        <v>4</v>
      </c>
      <c r="DM32" s="39">
        <f t="shared" si="33"/>
        <v>2.6835443037974684</v>
      </c>
      <c r="DN32" s="40">
        <f t="shared" si="34"/>
        <v>83</v>
      </c>
      <c r="DO32" s="26">
        <v>10</v>
      </c>
      <c r="DP32" s="26">
        <v>34</v>
      </c>
      <c r="DQ32" s="26">
        <v>33</v>
      </c>
      <c r="DR32" s="26">
        <v>6</v>
      </c>
      <c r="DS32" s="39">
        <v>100.06599123767798</v>
      </c>
      <c r="DT32" s="44">
        <v>26</v>
      </c>
      <c r="DU32" s="42">
        <v>41</v>
      </c>
      <c r="DV32" s="42">
        <v>8</v>
      </c>
      <c r="DW32" s="42">
        <v>5</v>
      </c>
      <c r="DX32" s="43">
        <f t="shared" si="18"/>
        <v>80</v>
      </c>
      <c r="DY32" s="42">
        <v>58</v>
      </c>
      <c r="DZ32" s="42">
        <v>10</v>
      </c>
      <c r="EA32" s="42">
        <v>5</v>
      </c>
      <c r="EB32" s="42">
        <v>3</v>
      </c>
      <c r="EC32" s="52">
        <v>4</v>
      </c>
      <c r="ED32" s="135">
        <v>25</v>
      </c>
      <c r="EE32" s="135">
        <v>46</v>
      </c>
      <c r="EF32" s="135">
        <v>11</v>
      </c>
      <c r="EG32" s="135">
        <v>2</v>
      </c>
      <c r="EH32" s="43">
        <f t="shared" si="35"/>
        <v>84</v>
      </c>
      <c r="EI32" s="135">
        <v>52</v>
      </c>
      <c r="EJ32" s="135">
        <v>16</v>
      </c>
      <c r="EK32" s="135">
        <v>6</v>
      </c>
      <c r="EL32" s="135">
        <v>8</v>
      </c>
      <c r="EM32" s="135">
        <v>2</v>
      </c>
      <c r="EN32" s="135">
        <v>24</v>
      </c>
      <c r="EO32" s="135">
        <v>39</v>
      </c>
      <c r="EP32" s="135">
        <v>6</v>
      </c>
      <c r="EQ32" s="135">
        <v>2</v>
      </c>
      <c r="ER32" s="43">
        <f t="shared" si="20"/>
        <v>71</v>
      </c>
      <c r="ES32" s="135">
        <v>43</v>
      </c>
      <c r="ET32" s="135">
        <v>15</v>
      </c>
      <c r="EU32" s="135">
        <v>5</v>
      </c>
      <c r="EV32" s="135">
        <v>5</v>
      </c>
      <c r="EW32" s="135">
        <v>3</v>
      </c>
    </row>
    <row r="33" spans="1:153" s="50" customFormat="1" ht="10.5" customHeight="1" x14ac:dyDescent="0.2">
      <c r="A33" s="127">
        <v>481</v>
      </c>
      <c r="B33" s="127"/>
      <c r="C33" s="27">
        <v>52</v>
      </c>
      <c r="D33" s="28" t="s">
        <v>261</v>
      </c>
      <c r="E33" s="27" t="s">
        <v>111</v>
      </c>
      <c r="F33" s="117" t="s">
        <v>239</v>
      </c>
      <c r="G33" s="27" t="s">
        <v>170</v>
      </c>
      <c r="H33" s="128">
        <f t="shared" si="21"/>
        <v>192</v>
      </c>
      <c r="I33" s="129">
        <v>37</v>
      </c>
      <c r="J33" s="129">
        <v>72</v>
      </c>
      <c r="K33" s="129">
        <v>62</v>
      </c>
      <c r="L33" s="129"/>
      <c r="M33" s="129">
        <v>21</v>
      </c>
      <c r="N33" s="31">
        <v>96.643274853801174</v>
      </c>
      <c r="O33" s="128">
        <f t="shared" si="36"/>
        <v>255</v>
      </c>
      <c r="P33" s="129">
        <v>48</v>
      </c>
      <c r="Q33" s="129">
        <v>96</v>
      </c>
      <c r="R33" s="129">
        <v>89</v>
      </c>
      <c r="S33" s="129">
        <v>2</v>
      </c>
      <c r="T33" s="129">
        <v>20</v>
      </c>
      <c r="U33" s="31">
        <v>96.600840336134453</v>
      </c>
      <c r="V33" s="128">
        <f t="shared" si="37"/>
        <v>299</v>
      </c>
      <c r="W33" s="129">
        <v>68</v>
      </c>
      <c r="X33" s="129">
        <v>102</v>
      </c>
      <c r="Y33" s="129">
        <v>95</v>
      </c>
      <c r="Z33" s="129">
        <v>5</v>
      </c>
      <c r="AA33" s="129">
        <v>29</v>
      </c>
      <c r="AB33" s="31">
        <v>96.507407407407413</v>
      </c>
      <c r="AC33" s="128">
        <f t="shared" si="38"/>
        <v>342</v>
      </c>
      <c r="AD33" s="129">
        <v>35</v>
      </c>
      <c r="AE33" s="129">
        <v>116</v>
      </c>
      <c r="AF33" s="129">
        <v>130</v>
      </c>
      <c r="AG33" s="129">
        <v>7</v>
      </c>
      <c r="AH33" s="129">
        <v>54</v>
      </c>
      <c r="AI33" s="31">
        <v>98.017182130584189</v>
      </c>
      <c r="AJ33" s="30">
        <v>86</v>
      </c>
      <c r="AK33" s="30">
        <v>60</v>
      </c>
      <c r="AL33" s="30">
        <v>3</v>
      </c>
      <c r="AM33" s="30">
        <v>43</v>
      </c>
      <c r="AN33" s="30">
        <v>113</v>
      </c>
      <c r="AO33" s="30">
        <v>82</v>
      </c>
      <c r="AP33" s="30">
        <v>5</v>
      </c>
      <c r="AQ33" s="30">
        <v>55</v>
      </c>
      <c r="AR33" s="30">
        <v>112</v>
      </c>
      <c r="AS33" s="30">
        <v>108</v>
      </c>
      <c r="AT33" s="30">
        <v>9</v>
      </c>
      <c r="AU33" s="30">
        <v>81</v>
      </c>
      <c r="AV33" s="130">
        <v>47</v>
      </c>
      <c r="AW33" s="130">
        <v>39</v>
      </c>
      <c r="AX33" s="130">
        <v>41</v>
      </c>
      <c r="AY33" s="130">
        <v>18</v>
      </c>
      <c r="AZ33" s="130">
        <v>76</v>
      </c>
      <c r="BA33" s="130">
        <v>28</v>
      </c>
      <c r="BB33" s="30">
        <v>399</v>
      </c>
      <c r="BC33" s="30">
        <v>445</v>
      </c>
      <c r="BD33" s="30">
        <v>560</v>
      </c>
      <c r="BE33" s="30">
        <v>627</v>
      </c>
      <c r="BF33" s="38">
        <v>84</v>
      </c>
      <c r="BG33" s="38">
        <v>293</v>
      </c>
      <c r="BH33" s="38">
        <v>1009</v>
      </c>
      <c r="BI33" s="38">
        <v>1231</v>
      </c>
      <c r="BJ33" s="36">
        <f t="shared" si="25"/>
        <v>3.2942300343905235</v>
      </c>
      <c r="BK33" s="38">
        <v>154</v>
      </c>
      <c r="BL33" s="38">
        <v>347</v>
      </c>
      <c r="BM33" s="38">
        <v>1141</v>
      </c>
      <c r="BN33" s="38">
        <v>975</v>
      </c>
      <c r="BO33" s="36">
        <f t="shared" si="26"/>
        <v>3.1222774168895682</v>
      </c>
      <c r="BP33" s="38">
        <v>105</v>
      </c>
      <c r="BQ33" s="38">
        <v>338</v>
      </c>
      <c r="BR33" s="38">
        <v>1212</v>
      </c>
      <c r="BS33" s="38">
        <v>1517</v>
      </c>
      <c r="BT33" s="36">
        <f t="shared" si="27"/>
        <v>3.3054854981084487</v>
      </c>
      <c r="BU33" s="38">
        <v>188</v>
      </c>
      <c r="BV33" s="38">
        <v>385</v>
      </c>
      <c r="BW33" s="38">
        <v>1386</v>
      </c>
      <c r="BX33" s="38">
        <v>1213</v>
      </c>
      <c r="BY33" s="36">
        <f t="shared" si="28"/>
        <v>3.14249684741488</v>
      </c>
      <c r="BZ33" s="38">
        <v>115</v>
      </c>
      <c r="CA33" s="38">
        <v>429</v>
      </c>
      <c r="CB33" s="38">
        <v>1464</v>
      </c>
      <c r="CC33" s="38">
        <v>1760</v>
      </c>
      <c r="CD33" s="36">
        <f t="shared" si="29"/>
        <v>3.2921974522292992</v>
      </c>
      <c r="CE33" s="38">
        <v>199</v>
      </c>
      <c r="CF33" s="38">
        <v>456</v>
      </c>
      <c r="CG33" s="38">
        <v>1671</v>
      </c>
      <c r="CH33" s="38">
        <v>1442</v>
      </c>
      <c r="CI33" s="36">
        <f t="shared" si="30"/>
        <v>3.1560509554140128</v>
      </c>
      <c r="CJ33" s="132">
        <v>107</v>
      </c>
      <c r="CK33" s="26">
        <v>62</v>
      </c>
      <c r="CL33" s="26">
        <v>14</v>
      </c>
      <c r="CM33" s="26">
        <v>9</v>
      </c>
      <c r="CN33" s="26">
        <v>2</v>
      </c>
      <c r="CO33" s="39">
        <f t="shared" si="31"/>
        <v>2.609375</v>
      </c>
      <c r="CP33" s="40">
        <f t="shared" si="13"/>
        <v>194</v>
      </c>
      <c r="CQ33" s="26">
        <v>16</v>
      </c>
      <c r="CR33" s="26">
        <v>54</v>
      </c>
      <c r="CS33" s="26">
        <v>87</v>
      </c>
      <c r="CT33" s="26">
        <v>37</v>
      </c>
      <c r="CU33" s="39">
        <v>102.30927835051547</v>
      </c>
      <c r="CV33" s="132">
        <v>95</v>
      </c>
      <c r="CW33" s="26">
        <v>56</v>
      </c>
      <c r="CX33" s="26">
        <v>17</v>
      </c>
      <c r="CY33" s="26">
        <v>6</v>
      </c>
      <c r="CZ33" s="26">
        <v>1</v>
      </c>
      <c r="DA33" s="39">
        <f t="shared" si="32"/>
        <v>2.6206896551724137</v>
      </c>
      <c r="DB33" s="40">
        <f t="shared" si="15"/>
        <v>175</v>
      </c>
      <c r="DC33" s="26">
        <v>15</v>
      </c>
      <c r="DD33" s="26">
        <v>39</v>
      </c>
      <c r="DE33" s="26">
        <v>74</v>
      </c>
      <c r="DF33" s="26">
        <v>47</v>
      </c>
      <c r="DG33" s="39">
        <v>103.11428571428571</v>
      </c>
      <c r="DH33" s="132">
        <v>136</v>
      </c>
      <c r="DI33" s="26">
        <v>60</v>
      </c>
      <c r="DJ33" s="26">
        <v>5</v>
      </c>
      <c r="DK33" s="26">
        <v>4</v>
      </c>
      <c r="DL33" s="26">
        <v>5</v>
      </c>
      <c r="DM33" s="39">
        <f t="shared" si="33"/>
        <v>2.4</v>
      </c>
      <c r="DN33" s="40">
        <f t="shared" si="34"/>
        <v>210</v>
      </c>
      <c r="DO33" s="26">
        <v>22</v>
      </c>
      <c r="DP33" s="26">
        <v>55</v>
      </c>
      <c r="DQ33" s="26">
        <v>89</v>
      </c>
      <c r="DR33" s="26">
        <v>44</v>
      </c>
      <c r="DS33" s="39">
        <v>99.816402116402116</v>
      </c>
      <c r="DT33" s="44">
        <v>79</v>
      </c>
      <c r="DU33" s="42">
        <v>101</v>
      </c>
      <c r="DV33" s="42">
        <v>16</v>
      </c>
      <c r="DW33" s="42">
        <v>5</v>
      </c>
      <c r="DX33" s="43">
        <f t="shared" si="18"/>
        <v>201</v>
      </c>
      <c r="DY33" s="42">
        <v>159</v>
      </c>
      <c r="DZ33" s="42">
        <v>29</v>
      </c>
      <c r="EA33" s="42">
        <v>8</v>
      </c>
      <c r="EB33" s="42">
        <v>5</v>
      </c>
      <c r="EC33" s="52">
        <v>0</v>
      </c>
      <c r="ED33" s="135">
        <v>68</v>
      </c>
      <c r="EE33" s="135">
        <v>100</v>
      </c>
      <c r="EF33" s="135">
        <v>13</v>
      </c>
      <c r="EG33" s="135">
        <v>2</v>
      </c>
      <c r="EH33" s="43">
        <f t="shared" si="35"/>
        <v>183</v>
      </c>
      <c r="EI33" s="135">
        <v>145</v>
      </c>
      <c r="EJ33" s="135">
        <v>13</v>
      </c>
      <c r="EK33" s="135">
        <v>8</v>
      </c>
      <c r="EL33" s="135">
        <v>11</v>
      </c>
      <c r="EM33" s="135">
        <v>6</v>
      </c>
      <c r="EN33" s="135">
        <v>64</v>
      </c>
      <c r="EO33" s="135">
        <v>102</v>
      </c>
      <c r="EP33" s="135">
        <v>15</v>
      </c>
      <c r="EQ33" s="135">
        <v>1</v>
      </c>
      <c r="ER33" s="43">
        <f t="shared" si="20"/>
        <v>182</v>
      </c>
      <c r="ES33" s="135">
        <v>144</v>
      </c>
      <c r="ET33" s="135">
        <v>14</v>
      </c>
      <c r="EU33" s="135">
        <v>11</v>
      </c>
      <c r="EV33" s="135">
        <v>6</v>
      </c>
      <c r="EW33" s="135">
        <v>7</v>
      </c>
    </row>
    <row r="34" spans="1:153" s="50" customFormat="1" ht="10.5" customHeight="1" x14ac:dyDescent="0.2">
      <c r="A34" s="127">
        <v>474</v>
      </c>
      <c r="B34" s="127"/>
      <c r="C34" s="27">
        <v>53</v>
      </c>
      <c r="D34" s="28" t="s">
        <v>262</v>
      </c>
      <c r="E34" s="27" t="s">
        <v>111</v>
      </c>
      <c r="F34" s="117" t="s">
        <v>239</v>
      </c>
      <c r="G34" s="27" t="s">
        <v>172</v>
      </c>
      <c r="H34" s="128">
        <f t="shared" si="21"/>
        <v>73</v>
      </c>
      <c r="I34" s="129">
        <v>7</v>
      </c>
      <c r="J34" s="129">
        <v>18</v>
      </c>
      <c r="K34" s="129">
        <v>9</v>
      </c>
      <c r="L34" s="129">
        <v>1</v>
      </c>
      <c r="M34" s="129">
        <v>38</v>
      </c>
      <c r="N34" s="31">
        <v>95.972222222222229</v>
      </c>
      <c r="O34" s="128">
        <f t="shared" si="36"/>
        <v>73</v>
      </c>
      <c r="P34" s="129">
        <v>8</v>
      </c>
      <c r="Q34" s="129">
        <v>14</v>
      </c>
      <c r="R34" s="129">
        <v>9</v>
      </c>
      <c r="S34" s="129"/>
      <c r="T34" s="129">
        <v>42</v>
      </c>
      <c r="U34" s="31">
        <v>96.333333333333329</v>
      </c>
      <c r="V34" s="128">
        <f t="shared" si="37"/>
        <v>95</v>
      </c>
      <c r="W34" s="129">
        <v>11</v>
      </c>
      <c r="X34" s="129">
        <v>18</v>
      </c>
      <c r="Y34" s="129">
        <v>12</v>
      </c>
      <c r="Z34" s="129"/>
      <c r="AA34" s="129">
        <v>54</v>
      </c>
      <c r="AB34" s="31">
        <v>93.357142857142861</v>
      </c>
      <c r="AC34" s="128">
        <f t="shared" si="38"/>
        <v>129</v>
      </c>
      <c r="AD34" s="129">
        <v>23</v>
      </c>
      <c r="AE34" s="129">
        <v>28</v>
      </c>
      <c r="AF34" s="129">
        <v>22</v>
      </c>
      <c r="AG34" s="129">
        <v>5</v>
      </c>
      <c r="AH34" s="129">
        <v>51</v>
      </c>
      <c r="AI34" s="31">
        <v>93.417721518987335</v>
      </c>
      <c r="AJ34" s="30">
        <v>26</v>
      </c>
      <c r="AK34" s="30">
        <v>22</v>
      </c>
      <c r="AL34" s="30">
        <v>5</v>
      </c>
      <c r="AM34" s="30">
        <v>20</v>
      </c>
      <c r="AN34" s="30">
        <v>29</v>
      </c>
      <c r="AO34" s="30">
        <v>20</v>
      </c>
      <c r="AP34" s="30">
        <v>1</v>
      </c>
      <c r="AQ34" s="30">
        <v>23</v>
      </c>
      <c r="AR34" s="30">
        <v>32</v>
      </c>
      <c r="AS34" s="30">
        <v>30</v>
      </c>
      <c r="AT34" s="30">
        <v>3</v>
      </c>
      <c r="AU34" s="30">
        <v>30</v>
      </c>
      <c r="AV34" s="130">
        <v>23</v>
      </c>
      <c r="AW34" s="130">
        <v>9</v>
      </c>
      <c r="AX34" s="130">
        <v>28</v>
      </c>
      <c r="AY34" s="130">
        <v>14</v>
      </c>
      <c r="AZ34" s="130">
        <v>32</v>
      </c>
      <c r="BA34" s="130">
        <v>5</v>
      </c>
      <c r="BB34" s="30">
        <v>151</v>
      </c>
      <c r="BC34" s="30">
        <v>139</v>
      </c>
      <c r="BD34" s="30">
        <v>166</v>
      </c>
      <c r="BE34" s="30">
        <v>218</v>
      </c>
      <c r="BF34" s="38">
        <v>14</v>
      </c>
      <c r="BG34" s="38">
        <v>47</v>
      </c>
      <c r="BH34" s="38">
        <v>296</v>
      </c>
      <c r="BI34" s="38">
        <v>420</v>
      </c>
      <c r="BJ34" s="36">
        <f t="shared" si="25"/>
        <v>3.4440154440154438</v>
      </c>
      <c r="BK34" s="38">
        <v>37</v>
      </c>
      <c r="BL34" s="38">
        <v>69</v>
      </c>
      <c r="BM34" s="38">
        <v>308</v>
      </c>
      <c r="BN34" s="38">
        <v>363</v>
      </c>
      <c r="BO34" s="36">
        <f t="shared" si="26"/>
        <v>3.2831402831402832</v>
      </c>
      <c r="BP34" s="38">
        <v>20</v>
      </c>
      <c r="BQ34" s="38">
        <v>62</v>
      </c>
      <c r="BR34" s="38">
        <v>391</v>
      </c>
      <c r="BS34" s="38">
        <v>484</v>
      </c>
      <c r="BT34" s="36">
        <f t="shared" si="27"/>
        <v>3.3991640543364681</v>
      </c>
      <c r="BU34" s="38">
        <v>38</v>
      </c>
      <c r="BV34" s="38">
        <v>83</v>
      </c>
      <c r="BW34" s="38">
        <v>438</v>
      </c>
      <c r="BX34" s="38">
        <v>398</v>
      </c>
      <c r="BY34" s="36">
        <f t="shared" si="28"/>
        <v>3.2497387669801463</v>
      </c>
      <c r="BZ34" s="38">
        <v>28</v>
      </c>
      <c r="CA34" s="38">
        <v>89</v>
      </c>
      <c r="CB34" s="38">
        <v>542</v>
      </c>
      <c r="CC34" s="38">
        <v>611</v>
      </c>
      <c r="CD34" s="36">
        <f t="shared" si="29"/>
        <v>3.3669291338582679</v>
      </c>
      <c r="CE34" s="38">
        <v>43</v>
      </c>
      <c r="CF34" s="38">
        <v>139</v>
      </c>
      <c r="CG34" s="38">
        <v>587</v>
      </c>
      <c r="CH34" s="38">
        <v>501</v>
      </c>
      <c r="CI34" s="36">
        <f t="shared" si="30"/>
        <v>3.2173228346456693</v>
      </c>
      <c r="CJ34" s="132">
        <v>29</v>
      </c>
      <c r="CK34" s="26">
        <v>26</v>
      </c>
      <c r="CL34" s="26">
        <v>5</v>
      </c>
      <c r="CM34" s="26">
        <v>3</v>
      </c>
      <c r="CN34" s="26">
        <v>5</v>
      </c>
      <c r="CO34" s="39">
        <f t="shared" si="31"/>
        <v>2.7142857142857144</v>
      </c>
      <c r="CP34" s="40">
        <f t="shared" si="13"/>
        <v>68</v>
      </c>
      <c r="CQ34" s="26">
        <v>22</v>
      </c>
      <c r="CR34" s="26">
        <v>16</v>
      </c>
      <c r="CS34" s="26">
        <v>20</v>
      </c>
      <c r="CT34" s="26">
        <v>10</v>
      </c>
      <c r="CU34" s="39">
        <v>96.720588235294116</v>
      </c>
      <c r="CV34" s="132">
        <v>31</v>
      </c>
      <c r="CW34" s="26">
        <v>25</v>
      </c>
      <c r="CX34" s="26">
        <v>5</v>
      </c>
      <c r="CY34" s="26">
        <v>2</v>
      </c>
      <c r="CZ34" s="26">
        <v>0</v>
      </c>
      <c r="DA34" s="39">
        <f t="shared" si="32"/>
        <v>2.6507936507936507</v>
      </c>
      <c r="DB34" s="40">
        <f t="shared" si="15"/>
        <v>63</v>
      </c>
      <c r="DC34" s="26">
        <v>11</v>
      </c>
      <c r="DD34" s="26">
        <v>17</v>
      </c>
      <c r="DE34" s="26">
        <v>26</v>
      </c>
      <c r="DF34" s="26">
        <v>9</v>
      </c>
      <c r="DG34" s="39">
        <v>100.11111111111111</v>
      </c>
      <c r="DH34" s="132">
        <v>33</v>
      </c>
      <c r="DI34" s="26">
        <v>18</v>
      </c>
      <c r="DJ34" s="26">
        <v>5</v>
      </c>
      <c r="DK34" s="26">
        <v>2</v>
      </c>
      <c r="DL34" s="26">
        <v>1</v>
      </c>
      <c r="DM34" s="39">
        <f t="shared" si="33"/>
        <v>2.5862068965517242</v>
      </c>
      <c r="DN34" s="40">
        <f t="shared" si="34"/>
        <v>59</v>
      </c>
      <c r="DO34" s="26">
        <v>13</v>
      </c>
      <c r="DP34" s="26">
        <v>24</v>
      </c>
      <c r="DQ34" s="26">
        <v>18</v>
      </c>
      <c r="DR34" s="26">
        <v>4</v>
      </c>
      <c r="DS34" s="39">
        <v>99.727816550348948</v>
      </c>
      <c r="DT34" s="44">
        <v>23</v>
      </c>
      <c r="DU34" s="42">
        <v>30</v>
      </c>
      <c r="DV34" s="42">
        <v>4</v>
      </c>
      <c r="DW34" s="42">
        <v>3</v>
      </c>
      <c r="DX34" s="43">
        <f t="shared" si="18"/>
        <v>60</v>
      </c>
      <c r="DY34" s="42">
        <v>37</v>
      </c>
      <c r="DZ34" s="42">
        <v>13</v>
      </c>
      <c r="EA34" s="42">
        <v>3</v>
      </c>
      <c r="EB34" s="42">
        <v>4</v>
      </c>
      <c r="EC34" s="52">
        <v>3</v>
      </c>
      <c r="ED34" s="135">
        <v>33</v>
      </c>
      <c r="EE34" s="135">
        <v>37</v>
      </c>
      <c r="EF34" s="135">
        <v>4</v>
      </c>
      <c r="EG34" s="135">
        <v>1</v>
      </c>
      <c r="EH34" s="43">
        <f t="shared" si="35"/>
        <v>75</v>
      </c>
      <c r="EI34" s="135">
        <v>54</v>
      </c>
      <c r="EJ34" s="135">
        <v>13</v>
      </c>
      <c r="EK34" s="135">
        <v>2</v>
      </c>
      <c r="EL34" s="135">
        <v>3</v>
      </c>
      <c r="EM34" s="135">
        <v>3</v>
      </c>
      <c r="EN34" s="135">
        <v>26</v>
      </c>
      <c r="EO34" s="135">
        <v>26</v>
      </c>
      <c r="EP34" s="135">
        <v>2</v>
      </c>
      <c r="EQ34" s="135">
        <v>0</v>
      </c>
      <c r="ER34" s="43">
        <f t="shared" si="20"/>
        <v>54</v>
      </c>
      <c r="ES34" s="135">
        <v>39</v>
      </c>
      <c r="ET34" s="135">
        <v>9</v>
      </c>
      <c r="EU34" s="135">
        <v>5</v>
      </c>
      <c r="EV34" s="135">
        <v>1</v>
      </c>
      <c r="EW34" s="135">
        <v>0</v>
      </c>
    </row>
    <row r="35" spans="1:153" s="50" customFormat="1" ht="10.5" customHeight="1" x14ac:dyDescent="0.2">
      <c r="A35" s="127">
        <v>482</v>
      </c>
      <c r="B35" s="127"/>
      <c r="C35" s="27">
        <v>54</v>
      </c>
      <c r="D35" s="28" t="s">
        <v>263</v>
      </c>
      <c r="E35" s="27" t="s">
        <v>124</v>
      </c>
      <c r="F35" s="117" t="s">
        <v>239</v>
      </c>
      <c r="G35" s="27" t="s">
        <v>173</v>
      </c>
      <c r="H35" s="128">
        <f t="shared" si="21"/>
        <v>66</v>
      </c>
      <c r="I35" s="129">
        <v>5</v>
      </c>
      <c r="J35" s="129">
        <v>12</v>
      </c>
      <c r="K35" s="129">
        <v>19</v>
      </c>
      <c r="L35" s="129"/>
      <c r="M35" s="129">
        <v>30</v>
      </c>
      <c r="N35" s="31">
        <v>92.78378378378379</v>
      </c>
      <c r="O35" s="128">
        <f t="shared" si="36"/>
        <v>94</v>
      </c>
      <c r="P35" s="129">
        <v>15</v>
      </c>
      <c r="Q35" s="129">
        <v>18</v>
      </c>
      <c r="R35" s="129">
        <v>16</v>
      </c>
      <c r="S35" s="129">
        <v>2</v>
      </c>
      <c r="T35" s="129">
        <v>43</v>
      </c>
      <c r="U35" s="31">
        <v>92.734693877551024</v>
      </c>
      <c r="V35" s="128">
        <f t="shared" si="37"/>
        <v>39</v>
      </c>
      <c r="W35" s="129">
        <v>11</v>
      </c>
      <c r="X35" s="129">
        <v>9</v>
      </c>
      <c r="Y35" s="129">
        <v>4</v>
      </c>
      <c r="Z35" s="129"/>
      <c r="AA35" s="129">
        <v>15</v>
      </c>
      <c r="AB35" s="31">
        <v>93.84615384615384</v>
      </c>
      <c r="AC35" s="128">
        <f t="shared" si="38"/>
        <v>28</v>
      </c>
      <c r="AD35" s="129">
        <v>11</v>
      </c>
      <c r="AE35" s="129">
        <v>6</v>
      </c>
      <c r="AF35" s="129">
        <v>3</v>
      </c>
      <c r="AG35" s="129">
        <v>0</v>
      </c>
      <c r="AH35" s="129">
        <v>8</v>
      </c>
      <c r="AI35" s="31">
        <v>96.55</v>
      </c>
      <c r="AJ35" s="30">
        <v>21</v>
      </c>
      <c r="AK35" s="30">
        <v>22</v>
      </c>
      <c r="AL35" s="30">
        <v>1</v>
      </c>
      <c r="AM35" s="30">
        <v>22</v>
      </c>
      <c r="AN35" s="30">
        <v>30</v>
      </c>
      <c r="AO35" s="30">
        <v>31</v>
      </c>
      <c r="AP35" s="30">
        <v>4</v>
      </c>
      <c r="AQ35" s="30">
        <v>29</v>
      </c>
      <c r="AR35" s="30">
        <v>17</v>
      </c>
      <c r="AS35" s="30">
        <v>14</v>
      </c>
      <c r="AT35" s="30">
        <v>0</v>
      </c>
      <c r="AU35" s="30">
        <v>8</v>
      </c>
      <c r="AV35" s="130">
        <v>2</v>
      </c>
      <c r="AW35" s="130">
        <v>3</v>
      </c>
      <c r="AX35" s="130">
        <v>9</v>
      </c>
      <c r="AY35" s="130">
        <v>3</v>
      </c>
      <c r="AZ35" s="130">
        <v>11</v>
      </c>
      <c r="BA35" s="130"/>
      <c r="BB35" s="30">
        <v>137</v>
      </c>
      <c r="BC35" s="30">
        <v>157</v>
      </c>
      <c r="BD35" s="30">
        <v>129</v>
      </c>
      <c r="BE35" s="30">
        <v>67</v>
      </c>
      <c r="BF35" s="38">
        <v>32</v>
      </c>
      <c r="BG35" s="38">
        <v>66</v>
      </c>
      <c r="BH35" s="38">
        <v>336</v>
      </c>
      <c r="BI35" s="38">
        <v>377</v>
      </c>
      <c r="BJ35" s="36">
        <f t="shared" si="25"/>
        <v>3.3045622688039455</v>
      </c>
      <c r="BK35" s="38">
        <v>38</v>
      </c>
      <c r="BL35" s="38">
        <v>85</v>
      </c>
      <c r="BM35" s="38">
        <v>386</v>
      </c>
      <c r="BN35" s="38">
        <v>302</v>
      </c>
      <c r="BO35" s="36">
        <f t="shared" si="26"/>
        <v>3.1738594327990137</v>
      </c>
      <c r="BP35" s="38">
        <v>16</v>
      </c>
      <c r="BQ35" s="38">
        <v>57</v>
      </c>
      <c r="BR35" s="38">
        <v>283</v>
      </c>
      <c r="BS35" s="38">
        <v>384</v>
      </c>
      <c r="BT35" s="36">
        <f t="shared" si="27"/>
        <v>3.3986486486486487</v>
      </c>
      <c r="BU35" s="38">
        <v>21</v>
      </c>
      <c r="BV35" s="38">
        <v>79</v>
      </c>
      <c r="BW35" s="38">
        <v>294</v>
      </c>
      <c r="BX35" s="38">
        <v>346</v>
      </c>
      <c r="BY35" s="36">
        <f t="shared" si="28"/>
        <v>3.3040540540540539</v>
      </c>
      <c r="BZ35" s="38">
        <v>21</v>
      </c>
      <c r="CA35" s="38">
        <v>51</v>
      </c>
      <c r="CB35" s="38">
        <v>177</v>
      </c>
      <c r="CC35" s="38">
        <v>237</v>
      </c>
      <c r="CD35" s="36">
        <f t="shared" si="29"/>
        <v>3.2962962962962963</v>
      </c>
      <c r="CE35" s="38">
        <v>23</v>
      </c>
      <c r="CF35" s="38">
        <v>45</v>
      </c>
      <c r="CG35" s="38">
        <v>209</v>
      </c>
      <c r="CH35" s="38">
        <v>209</v>
      </c>
      <c r="CI35" s="36">
        <f t="shared" si="30"/>
        <v>3.2427983539094649</v>
      </c>
      <c r="CJ35" s="132">
        <v>28</v>
      </c>
      <c r="CK35" s="26">
        <v>18</v>
      </c>
      <c r="CL35" s="26">
        <v>6</v>
      </c>
      <c r="CM35" s="26">
        <v>4</v>
      </c>
      <c r="CN35" s="26">
        <v>5</v>
      </c>
      <c r="CO35" s="39">
        <f t="shared" si="31"/>
        <v>2.75</v>
      </c>
      <c r="CP35" s="40">
        <f t="shared" si="13"/>
        <v>61</v>
      </c>
      <c r="CQ35" s="26">
        <v>8</v>
      </c>
      <c r="CR35" s="26">
        <v>20</v>
      </c>
      <c r="CS35" s="26">
        <v>25</v>
      </c>
      <c r="CT35" s="26">
        <v>8</v>
      </c>
      <c r="CU35" s="39">
        <v>99.967213114754102</v>
      </c>
      <c r="CV35" s="132">
        <v>23</v>
      </c>
      <c r="CW35" s="26">
        <v>25</v>
      </c>
      <c r="CX35" s="26">
        <v>7</v>
      </c>
      <c r="CY35" s="26">
        <v>9</v>
      </c>
      <c r="CZ35" s="26">
        <v>1</v>
      </c>
      <c r="DA35" s="39">
        <f t="shared" si="32"/>
        <v>3.03125</v>
      </c>
      <c r="DB35" s="40">
        <f t="shared" si="15"/>
        <v>65</v>
      </c>
      <c r="DC35" s="26">
        <v>15</v>
      </c>
      <c r="DD35" s="26">
        <v>20</v>
      </c>
      <c r="DE35" s="26">
        <v>23</v>
      </c>
      <c r="DF35" s="26">
        <v>7</v>
      </c>
      <c r="DG35" s="39">
        <v>98.015384615384619</v>
      </c>
      <c r="DH35" s="132">
        <v>34</v>
      </c>
      <c r="DI35" s="26">
        <v>26</v>
      </c>
      <c r="DJ35" s="26">
        <v>2</v>
      </c>
      <c r="DK35" s="26">
        <v>6</v>
      </c>
      <c r="DL35" s="26">
        <v>0</v>
      </c>
      <c r="DM35" s="39">
        <f t="shared" si="33"/>
        <v>2.7058823529411766</v>
      </c>
      <c r="DN35" s="40">
        <f t="shared" si="34"/>
        <v>68</v>
      </c>
      <c r="DO35" s="26">
        <v>7</v>
      </c>
      <c r="DP35" s="26">
        <v>22</v>
      </c>
      <c r="DQ35" s="26">
        <v>26</v>
      </c>
      <c r="DR35" s="26">
        <v>13</v>
      </c>
      <c r="DS35" s="39">
        <v>98.941176470588232</v>
      </c>
      <c r="DT35" s="44">
        <v>14</v>
      </c>
      <c r="DU35" s="42">
        <v>32</v>
      </c>
      <c r="DV35" s="42">
        <v>7</v>
      </c>
      <c r="DW35" s="42">
        <v>3</v>
      </c>
      <c r="DX35" s="43">
        <f t="shared" si="18"/>
        <v>56</v>
      </c>
      <c r="DY35" s="42">
        <v>33</v>
      </c>
      <c r="DZ35" s="42">
        <v>9</v>
      </c>
      <c r="EA35" s="42">
        <v>8</v>
      </c>
      <c r="EB35" s="42">
        <v>1</v>
      </c>
      <c r="EC35" s="52">
        <v>5</v>
      </c>
      <c r="ED35" s="135">
        <v>23</v>
      </c>
      <c r="EE35" s="135">
        <v>41</v>
      </c>
      <c r="EF35" s="135">
        <v>9</v>
      </c>
      <c r="EG35" s="135">
        <v>2</v>
      </c>
      <c r="EH35" s="43">
        <f t="shared" si="35"/>
        <v>75</v>
      </c>
      <c r="EI35" s="135">
        <v>38</v>
      </c>
      <c r="EJ35" s="135">
        <v>20</v>
      </c>
      <c r="EK35" s="135">
        <v>9</v>
      </c>
      <c r="EL35" s="135">
        <v>3</v>
      </c>
      <c r="EM35" s="135">
        <v>5</v>
      </c>
      <c r="EN35" s="135">
        <v>14</v>
      </c>
      <c r="EO35" s="135">
        <v>28</v>
      </c>
      <c r="EP35" s="135">
        <v>5</v>
      </c>
      <c r="EQ35" s="135">
        <v>3</v>
      </c>
      <c r="ER35" s="43">
        <f t="shared" si="20"/>
        <v>50</v>
      </c>
      <c r="ES35" s="135">
        <v>30</v>
      </c>
      <c r="ET35" s="135">
        <v>11</v>
      </c>
      <c r="EU35" s="135">
        <v>7</v>
      </c>
      <c r="EV35" s="135">
        <v>0</v>
      </c>
      <c r="EW35" s="135">
        <v>2</v>
      </c>
    </row>
    <row r="36" spans="1:153" s="50" customFormat="1" ht="10.5" customHeight="1" x14ac:dyDescent="0.2">
      <c r="A36" s="127">
        <v>1096</v>
      </c>
      <c r="B36" s="127"/>
      <c r="C36" s="27">
        <v>60</v>
      </c>
      <c r="D36" s="28" t="s">
        <v>264</v>
      </c>
      <c r="E36" s="27" t="s">
        <v>111</v>
      </c>
      <c r="F36" s="117" t="s">
        <v>228</v>
      </c>
      <c r="G36" s="27" t="s">
        <v>265</v>
      </c>
      <c r="H36" s="128">
        <f t="shared" si="21"/>
        <v>86</v>
      </c>
      <c r="I36" s="129">
        <v>21</v>
      </c>
      <c r="J36" s="129">
        <v>33</v>
      </c>
      <c r="K36" s="129">
        <v>26</v>
      </c>
      <c r="L36" s="129">
        <v>1</v>
      </c>
      <c r="M36" s="129">
        <v>5</v>
      </c>
      <c r="N36" s="31">
        <v>96.097560975609753</v>
      </c>
      <c r="O36" s="128">
        <f t="shared" si="36"/>
        <v>127</v>
      </c>
      <c r="P36" s="129">
        <v>31</v>
      </c>
      <c r="Q36" s="129">
        <v>33</v>
      </c>
      <c r="R36" s="129">
        <v>40</v>
      </c>
      <c r="S36" s="129">
        <v>5</v>
      </c>
      <c r="T36" s="129">
        <v>18</v>
      </c>
      <c r="U36" s="31">
        <v>97.504424778761063</v>
      </c>
      <c r="V36" s="128">
        <f t="shared" si="37"/>
        <v>140</v>
      </c>
      <c r="W36" s="129">
        <v>28</v>
      </c>
      <c r="X36" s="129">
        <v>29</v>
      </c>
      <c r="Y36" s="129">
        <v>32</v>
      </c>
      <c r="Z36" s="129">
        <v>1</v>
      </c>
      <c r="AA36" s="129">
        <v>50</v>
      </c>
      <c r="AB36" s="31">
        <v>95.603960396039611</v>
      </c>
      <c r="AC36" s="128">
        <f t="shared" si="38"/>
        <v>104</v>
      </c>
      <c r="AD36" s="129">
        <v>22</v>
      </c>
      <c r="AE36" s="129">
        <v>23</v>
      </c>
      <c r="AF36" s="129">
        <v>27</v>
      </c>
      <c r="AG36" s="129">
        <v>2</v>
      </c>
      <c r="AH36" s="129">
        <v>30</v>
      </c>
      <c r="AI36" s="31">
        <v>97.146666666666661</v>
      </c>
      <c r="AJ36" s="30">
        <v>47</v>
      </c>
      <c r="AK36" s="30">
        <v>11</v>
      </c>
      <c r="AL36" s="30">
        <v>4</v>
      </c>
      <c r="AM36" s="30">
        <v>24</v>
      </c>
      <c r="AN36" s="30">
        <v>55</v>
      </c>
      <c r="AO36" s="30">
        <v>13</v>
      </c>
      <c r="AP36" s="30">
        <v>2</v>
      </c>
      <c r="AQ36" s="30">
        <v>57</v>
      </c>
      <c r="AR36" s="30">
        <v>56</v>
      </c>
      <c r="AS36" s="30">
        <v>24</v>
      </c>
      <c r="AT36" s="30">
        <v>4</v>
      </c>
      <c r="AU36" s="30">
        <v>56</v>
      </c>
      <c r="AV36" s="130">
        <v>15</v>
      </c>
      <c r="AW36" s="130">
        <v>7</v>
      </c>
      <c r="AX36" s="130">
        <v>5</v>
      </c>
      <c r="AY36" s="130">
        <v>12</v>
      </c>
      <c r="AZ36" s="130">
        <v>9</v>
      </c>
      <c r="BA36" s="130">
        <v>8</v>
      </c>
      <c r="BB36" s="30">
        <v>160</v>
      </c>
      <c r="BC36" s="30">
        <v>209</v>
      </c>
      <c r="BD36" s="30">
        <v>268</v>
      </c>
      <c r="BE36" s="30">
        <v>236</v>
      </c>
      <c r="BF36" s="38">
        <v>38</v>
      </c>
      <c r="BG36" s="38">
        <v>144</v>
      </c>
      <c r="BH36" s="38">
        <v>399</v>
      </c>
      <c r="BI36" s="38">
        <v>407</v>
      </c>
      <c r="BJ36" s="36">
        <f t="shared" si="25"/>
        <v>3.1892712550607287</v>
      </c>
      <c r="BK36" s="38">
        <v>87</v>
      </c>
      <c r="BL36" s="38">
        <v>156</v>
      </c>
      <c r="BM36" s="38">
        <v>461</v>
      </c>
      <c r="BN36" s="38">
        <v>284</v>
      </c>
      <c r="BO36" s="36">
        <f t="shared" si="26"/>
        <v>2.9534412955465585</v>
      </c>
      <c r="BP36" s="38">
        <v>29</v>
      </c>
      <c r="BQ36" s="38">
        <v>144</v>
      </c>
      <c r="BR36" s="38">
        <v>508</v>
      </c>
      <c r="BS36" s="38">
        <v>518</v>
      </c>
      <c r="BT36" s="36">
        <f t="shared" si="27"/>
        <v>3.2635529608006673</v>
      </c>
      <c r="BU36" s="38">
        <v>80</v>
      </c>
      <c r="BV36" s="38">
        <v>160</v>
      </c>
      <c r="BW36" s="38">
        <v>586</v>
      </c>
      <c r="BX36" s="38">
        <v>373</v>
      </c>
      <c r="BY36" s="36">
        <f t="shared" si="28"/>
        <v>3.0442035029190992</v>
      </c>
      <c r="BZ36" s="38">
        <v>52</v>
      </c>
      <c r="CA36" s="38">
        <v>117</v>
      </c>
      <c r="CB36" s="38">
        <v>499</v>
      </c>
      <c r="CC36" s="38">
        <v>519</v>
      </c>
      <c r="CD36" s="36">
        <f t="shared" si="29"/>
        <v>3.2510530749789384</v>
      </c>
      <c r="CE36" s="38">
        <v>106</v>
      </c>
      <c r="CF36" s="38">
        <v>163</v>
      </c>
      <c r="CG36" s="38">
        <v>549</v>
      </c>
      <c r="CH36" s="38">
        <v>369</v>
      </c>
      <c r="CI36" s="36">
        <f t="shared" si="30"/>
        <v>2.9949452401010954</v>
      </c>
      <c r="CJ36" s="132">
        <v>51</v>
      </c>
      <c r="CK36" s="26">
        <v>15</v>
      </c>
      <c r="CL36" s="26">
        <v>1</v>
      </c>
      <c r="CM36" s="26">
        <v>2</v>
      </c>
      <c r="CN36" s="26">
        <v>0</v>
      </c>
      <c r="CO36" s="39">
        <f t="shared" si="31"/>
        <v>2.3333333333333335</v>
      </c>
      <c r="CP36" s="40">
        <f t="shared" si="13"/>
        <v>69</v>
      </c>
      <c r="CQ36" s="26">
        <v>3</v>
      </c>
      <c r="CR36" s="26">
        <v>25</v>
      </c>
      <c r="CS36" s="26">
        <v>36</v>
      </c>
      <c r="CT36" s="26">
        <v>5</v>
      </c>
      <c r="CU36" s="39">
        <v>101.43478260869566</v>
      </c>
      <c r="CV36" s="132">
        <v>58</v>
      </c>
      <c r="CW36" s="26">
        <v>16</v>
      </c>
      <c r="CX36" s="26">
        <v>1</v>
      </c>
      <c r="CY36" s="26">
        <v>1</v>
      </c>
      <c r="CZ36" s="26">
        <v>0</v>
      </c>
      <c r="DA36" s="39">
        <f t="shared" si="32"/>
        <v>2.2763157894736841</v>
      </c>
      <c r="DB36" s="40">
        <f t="shared" si="15"/>
        <v>76</v>
      </c>
      <c r="DC36" s="26">
        <v>4</v>
      </c>
      <c r="DD36" s="26">
        <v>19</v>
      </c>
      <c r="DE36" s="26">
        <v>48</v>
      </c>
      <c r="DF36" s="26">
        <v>5</v>
      </c>
      <c r="DG36" s="39">
        <v>103.67105263157895</v>
      </c>
      <c r="DH36" s="132">
        <v>70</v>
      </c>
      <c r="DI36" s="26">
        <v>17</v>
      </c>
      <c r="DJ36" s="26">
        <v>0</v>
      </c>
      <c r="DK36" s="26">
        <v>2</v>
      </c>
      <c r="DL36" s="26">
        <v>0</v>
      </c>
      <c r="DM36" s="39">
        <f t="shared" si="33"/>
        <v>2.2584269662921348</v>
      </c>
      <c r="DN36" s="40">
        <f t="shared" si="34"/>
        <v>89</v>
      </c>
      <c r="DO36" s="26">
        <v>0</v>
      </c>
      <c r="DP36" s="26">
        <v>16</v>
      </c>
      <c r="DQ36" s="26">
        <v>60</v>
      </c>
      <c r="DR36" s="26">
        <v>13</v>
      </c>
      <c r="DS36" s="39">
        <v>105.50561797752809</v>
      </c>
      <c r="DT36" s="44">
        <v>25</v>
      </c>
      <c r="DU36" s="42">
        <v>38</v>
      </c>
      <c r="DV36" s="42">
        <v>2</v>
      </c>
      <c r="DW36" s="42">
        <v>1</v>
      </c>
      <c r="DX36" s="43">
        <f t="shared" si="18"/>
        <v>66</v>
      </c>
      <c r="DY36" s="42">
        <v>50</v>
      </c>
      <c r="DZ36" s="42">
        <v>7</v>
      </c>
      <c r="EA36" s="42">
        <v>0</v>
      </c>
      <c r="EB36" s="42">
        <v>9</v>
      </c>
      <c r="EC36" s="52">
        <v>0</v>
      </c>
      <c r="ED36" s="135">
        <v>25</v>
      </c>
      <c r="EE36" s="135">
        <v>36</v>
      </c>
      <c r="EF36" s="135">
        <v>5</v>
      </c>
      <c r="EG36" s="135">
        <v>0</v>
      </c>
      <c r="EH36" s="43">
        <f t="shared" si="35"/>
        <v>66</v>
      </c>
      <c r="EI36" s="135">
        <v>51</v>
      </c>
      <c r="EJ36" s="135">
        <v>6</v>
      </c>
      <c r="EK36" s="135">
        <v>3</v>
      </c>
      <c r="EL36" s="135">
        <v>5</v>
      </c>
      <c r="EM36" s="135">
        <v>1</v>
      </c>
      <c r="EN36" s="135">
        <v>27</v>
      </c>
      <c r="EO36" s="135">
        <v>57</v>
      </c>
      <c r="EP36" s="135">
        <v>9</v>
      </c>
      <c r="EQ36" s="135">
        <v>2</v>
      </c>
      <c r="ER36" s="43">
        <f t="shared" si="20"/>
        <v>95</v>
      </c>
      <c r="ES36" s="135">
        <v>60</v>
      </c>
      <c r="ET36" s="135">
        <v>21</v>
      </c>
      <c r="EU36" s="135">
        <v>2</v>
      </c>
      <c r="EV36" s="135">
        <v>10</v>
      </c>
      <c r="EW36" s="135">
        <v>2</v>
      </c>
    </row>
    <row r="37" spans="1:153" s="50" customFormat="1" ht="10.5" customHeight="1" x14ac:dyDescent="0.2">
      <c r="A37" s="127">
        <v>1142</v>
      </c>
      <c r="B37" s="127"/>
      <c r="C37" s="27">
        <v>61</v>
      </c>
      <c r="D37" s="28" t="s">
        <v>266</v>
      </c>
      <c r="E37" s="27" t="s">
        <v>111</v>
      </c>
      <c r="F37" s="117" t="s">
        <v>228</v>
      </c>
      <c r="G37" s="27" t="s">
        <v>181</v>
      </c>
      <c r="H37" s="128">
        <f t="shared" si="21"/>
        <v>83</v>
      </c>
      <c r="I37" s="129">
        <v>21</v>
      </c>
      <c r="J37" s="129">
        <v>31</v>
      </c>
      <c r="K37" s="129">
        <v>29</v>
      </c>
      <c r="L37" s="129"/>
      <c r="M37" s="129">
        <v>2</v>
      </c>
      <c r="N37" s="31">
        <v>95.5421686746988</v>
      </c>
      <c r="O37" s="128">
        <f t="shared" si="36"/>
        <v>75</v>
      </c>
      <c r="P37" s="129">
        <v>19</v>
      </c>
      <c r="Q37" s="129">
        <v>26</v>
      </c>
      <c r="R37" s="129">
        <v>26</v>
      </c>
      <c r="S37" s="129">
        <v>1</v>
      </c>
      <c r="T37" s="129">
        <v>3</v>
      </c>
      <c r="U37" s="31">
        <v>94.888888888888886</v>
      </c>
      <c r="V37" s="128">
        <f t="shared" si="37"/>
        <v>98</v>
      </c>
      <c r="W37" s="129">
        <v>28</v>
      </c>
      <c r="X37" s="129">
        <v>38</v>
      </c>
      <c r="Y37" s="129">
        <v>30</v>
      </c>
      <c r="Z37" s="129"/>
      <c r="AA37" s="129">
        <v>2</v>
      </c>
      <c r="AB37" s="31">
        <v>92.806122448979593</v>
      </c>
      <c r="AC37" s="128">
        <f t="shared" si="38"/>
        <v>76</v>
      </c>
      <c r="AD37" s="129">
        <v>22</v>
      </c>
      <c r="AE37" s="129">
        <v>33</v>
      </c>
      <c r="AF37" s="129">
        <v>19</v>
      </c>
      <c r="AG37" s="129">
        <v>1</v>
      </c>
      <c r="AH37" s="129">
        <v>1</v>
      </c>
      <c r="AI37" s="31">
        <v>92.39473684210526</v>
      </c>
      <c r="AJ37" s="30">
        <v>21</v>
      </c>
      <c r="AK37" s="30">
        <v>24</v>
      </c>
      <c r="AL37" s="30">
        <v>1</v>
      </c>
      <c r="AM37" s="30">
        <v>37</v>
      </c>
      <c r="AN37" s="30">
        <v>25</v>
      </c>
      <c r="AO37" s="30">
        <v>26</v>
      </c>
      <c r="AP37" s="30">
        <v>0</v>
      </c>
      <c r="AQ37" s="30">
        <v>24</v>
      </c>
      <c r="AR37" s="30">
        <v>25</v>
      </c>
      <c r="AS37" s="30">
        <v>37</v>
      </c>
      <c r="AT37" s="30">
        <v>1</v>
      </c>
      <c r="AU37" s="30">
        <v>25</v>
      </c>
      <c r="AV37" s="130">
        <v>3</v>
      </c>
      <c r="AW37" s="130">
        <v>17</v>
      </c>
      <c r="AX37" s="130">
        <v>1</v>
      </c>
      <c r="AY37" s="130">
        <v>7</v>
      </c>
      <c r="AZ37" s="130"/>
      <c r="BA37" s="130">
        <v>4</v>
      </c>
      <c r="BB37" s="30">
        <v>193</v>
      </c>
      <c r="BC37" s="30">
        <v>157</v>
      </c>
      <c r="BD37" s="30">
        <v>171</v>
      </c>
      <c r="BE37" s="30">
        <v>172</v>
      </c>
      <c r="BF37" s="38">
        <v>9</v>
      </c>
      <c r="BG37" s="38">
        <v>61</v>
      </c>
      <c r="BH37" s="38">
        <v>255</v>
      </c>
      <c r="BI37" s="38">
        <v>322</v>
      </c>
      <c r="BJ37" s="36">
        <f t="shared" si="25"/>
        <v>3.3755795981452859</v>
      </c>
      <c r="BK37" s="38">
        <v>38</v>
      </c>
      <c r="BL37" s="38">
        <v>91</v>
      </c>
      <c r="BM37" s="38">
        <v>334</v>
      </c>
      <c r="BN37" s="38">
        <v>184</v>
      </c>
      <c r="BO37" s="36">
        <f t="shared" si="26"/>
        <v>3.0262751159196291</v>
      </c>
      <c r="BP37" s="38">
        <v>18</v>
      </c>
      <c r="BQ37" s="38">
        <v>69</v>
      </c>
      <c r="BR37" s="38">
        <v>314</v>
      </c>
      <c r="BS37" s="38">
        <v>346</v>
      </c>
      <c r="BT37" s="36">
        <f t="shared" si="27"/>
        <v>3.322623828647925</v>
      </c>
      <c r="BU37" s="38">
        <v>56</v>
      </c>
      <c r="BV37" s="38">
        <v>130</v>
      </c>
      <c r="BW37" s="38">
        <v>376</v>
      </c>
      <c r="BX37" s="38">
        <v>185</v>
      </c>
      <c r="BY37" s="36">
        <f t="shared" si="28"/>
        <v>2.9236947791164658</v>
      </c>
      <c r="BZ37" s="38">
        <v>19</v>
      </c>
      <c r="CA37" s="38">
        <v>64</v>
      </c>
      <c r="CB37" s="38">
        <v>248</v>
      </c>
      <c r="CC37" s="38">
        <v>351</v>
      </c>
      <c r="CD37" s="36">
        <f t="shared" si="29"/>
        <v>3.3651026392961878</v>
      </c>
      <c r="CE37" s="38">
        <v>75</v>
      </c>
      <c r="CF37" s="38">
        <v>97</v>
      </c>
      <c r="CG37" s="38">
        <v>329</v>
      </c>
      <c r="CH37" s="38">
        <v>181</v>
      </c>
      <c r="CI37" s="36">
        <f t="shared" si="30"/>
        <v>2.903225806451613</v>
      </c>
      <c r="CJ37" s="132">
        <v>44</v>
      </c>
      <c r="CK37" s="26">
        <v>37</v>
      </c>
      <c r="CL37" s="26">
        <v>6</v>
      </c>
      <c r="CM37" s="26">
        <v>6</v>
      </c>
      <c r="CN37" s="26">
        <v>0</v>
      </c>
      <c r="CO37" s="39">
        <f t="shared" si="31"/>
        <v>2.7204301075268815</v>
      </c>
      <c r="CP37" s="40">
        <f t="shared" si="13"/>
        <v>93</v>
      </c>
      <c r="CQ37" s="26">
        <v>2</v>
      </c>
      <c r="CR37" s="26">
        <v>21</v>
      </c>
      <c r="CS37" s="26">
        <v>66</v>
      </c>
      <c r="CT37" s="26">
        <v>4</v>
      </c>
      <c r="CU37" s="39">
        <v>103.03225806451613</v>
      </c>
      <c r="CV37" s="132">
        <v>56</v>
      </c>
      <c r="CW37" s="26">
        <v>40</v>
      </c>
      <c r="CX37" s="26">
        <v>6</v>
      </c>
      <c r="CY37" s="26">
        <v>5</v>
      </c>
      <c r="CZ37" s="26">
        <v>0</v>
      </c>
      <c r="DA37" s="39">
        <f t="shared" si="32"/>
        <v>2.6261682242990654</v>
      </c>
      <c r="DB37" s="40">
        <f t="shared" si="15"/>
        <v>107</v>
      </c>
      <c r="DC37" s="26">
        <v>1</v>
      </c>
      <c r="DD37" s="26">
        <v>24</v>
      </c>
      <c r="DE37" s="26">
        <v>79</v>
      </c>
      <c r="DF37" s="26">
        <v>3</v>
      </c>
      <c r="DG37" s="39">
        <v>103.6822429906542</v>
      </c>
      <c r="DH37" s="132">
        <v>56</v>
      </c>
      <c r="DI37" s="26">
        <v>28</v>
      </c>
      <c r="DJ37" s="26">
        <v>5</v>
      </c>
      <c r="DK37" s="26">
        <v>0</v>
      </c>
      <c r="DL37" s="26">
        <v>1</v>
      </c>
      <c r="DM37" s="39">
        <f t="shared" si="33"/>
        <v>2.4269662921348316</v>
      </c>
      <c r="DN37" s="40">
        <f t="shared" si="34"/>
        <v>90</v>
      </c>
      <c r="DO37" s="26">
        <v>1</v>
      </c>
      <c r="DP37" s="26">
        <v>19</v>
      </c>
      <c r="DQ37" s="26">
        <v>64</v>
      </c>
      <c r="DR37" s="26">
        <v>6</v>
      </c>
      <c r="DS37" s="39">
        <v>104.43333333333334</v>
      </c>
      <c r="DT37" s="44">
        <v>25</v>
      </c>
      <c r="DU37" s="42">
        <v>85</v>
      </c>
      <c r="DV37" s="42">
        <v>5</v>
      </c>
      <c r="DW37" s="42">
        <v>0</v>
      </c>
      <c r="DX37" s="43">
        <f t="shared" si="18"/>
        <v>115</v>
      </c>
      <c r="DY37" s="42">
        <v>71</v>
      </c>
      <c r="DZ37" s="42">
        <v>31</v>
      </c>
      <c r="EA37" s="42">
        <v>3</v>
      </c>
      <c r="EB37" s="42">
        <v>5</v>
      </c>
      <c r="EC37" s="52">
        <v>5</v>
      </c>
      <c r="ED37" s="135">
        <v>31</v>
      </c>
      <c r="EE37" s="135">
        <v>56</v>
      </c>
      <c r="EF37" s="135">
        <v>5</v>
      </c>
      <c r="EG37" s="135">
        <v>0</v>
      </c>
      <c r="EH37" s="43">
        <f t="shared" si="35"/>
        <v>92</v>
      </c>
      <c r="EI37" s="135">
        <v>57</v>
      </c>
      <c r="EJ37" s="135">
        <v>26</v>
      </c>
      <c r="EK37" s="135">
        <v>1</v>
      </c>
      <c r="EL37" s="135">
        <v>6</v>
      </c>
      <c r="EM37" s="135">
        <v>2</v>
      </c>
      <c r="EN37" s="135">
        <v>27</v>
      </c>
      <c r="EO37" s="135">
        <v>73</v>
      </c>
      <c r="EP37" s="135">
        <v>6</v>
      </c>
      <c r="EQ37" s="135">
        <v>4</v>
      </c>
      <c r="ER37" s="43">
        <f t="shared" si="20"/>
        <v>110</v>
      </c>
      <c r="ES37" s="135">
        <v>68</v>
      </c>
      <c r="ET37" s="135">
        <v>29</v>
      </c>
      <c r="EU37" s="135">
        <v>6</v>
      </c>
      <c r="EV37" s="135">
        <v>5</v>
      </c>
      <c r="EW37" s="135">
        <v>2</v>
      </c>
    </row>
    <row r="38" spans="1:153" s="50" customFormat="1" ht="10.5" customHeight="1" x14ac:dyDescent="0.2">
      <c r="A38" s="127">
        <v>1095</v>
      </c>
      <c r="B38" s="127"/>
      <c r="C38" s="27">
        <v>62</v>
      </c>
      <c r="D38" s="28" t="s">
        <v>267</v>
      </c>
      <c r="E38" s="27" t="s">
        <v>111</v>
      </c>
      <c r="F38" s="117" t="s">
        <v>228</v>
      </c>
      <c r="G38" s="27" t="s">
        <v>268</v>
      </c>
      <c r="H38" s="128">
        <f t="shared" si="21"/>
        <v>18</v>
      </c>
      <c r="I38" s="129"/>
      <c r="J38" s="129">
        <v>5</v>
      </c>
      <c r="K38" s="129">
        <v>7</v>
      </c>
      <c r="L38" s="129">
        <v>1</v>
      </c>
      <c r="M38" s="129">
        <v>5</v>
      </c>
      <c r="N38" s="31">
        <v>92.769230769230774</v>
      </c>
      <c r="O38" s="128">
        <f t="shared" si="36"/>
        <v>75</v>
      </c>
      <c r="P38" s="129">
        <v>21</v>
      </c>
      <c r="Q38" s="129">
        <v>9</v>
      </c>
      <c r="R38" s="129">
        <v>16</v>
      </c>
      <c r="S38" s="129">
        <v>4</v>
      </c>
      <c r="T38" s="129">
        <v>25</v>
      </c>
      <c r="U38" s="31">
        <v>95.234042553191486</v>
      </c>
      <c r="V38" s="128">
        <f t="shared" si="37"/>
        <v>87</v>
      </c>
      <c r="W38" s="129">
        <v>13</v>
      </c>
      <c r="X38" s="129">
        <v>15</v>
      </c>
      <c r="Y38" s="129">
        <v>19</v>
      </c>
      <c r="Z38" s="129">
        <v>7</v>
      </c>
      <c r="AA38" s="129">
        <v>33</v>
      </c>
      <c r="AB38" s="31">
        <v>95.057692307692307</v>
      </c>
      <c r="AC38" s="128">
        <f t="shared" si="38"/>
        <v>107</v>
      </c>
      <c r="AD38" s="129">
        <v>17</v>
      </c>
      <c r="AE38" s="129">
        <v>18</v>
      </c>
      <c r="AF38" s="129">
        <v>18</v>
      </c>
      <c r="AG38" s="129">
        <v>6</v>
      </c>
      <c r="AH38" s="129">
        <v>48</v>
      </c>
      <c r="AI38" s="31">
        <v>94.557692307692307</v>
      </c>
      <c r="AJ38" s="30">
        <v>10</v>
      </c>
      <c r="AK38" s="30">
        <v>2</v>
      </c>
      <c r="AL38" s="30">
        <v>1</v>
      </c>
      <c r="AM38" s="30">
        <v>5</v>
      </c>
      <c r="AN38" s="30">
        <v>22</v>
      </c>
      <c r="AO38" s="30">
        <v>27</v>
      </c>
      <c r="AP38" s="30">
        <v>2</v>
      </c>
      <c r="AQ38" s="30">
        <v>24</v>
      </c>
      <c r="AR38" s="30">
        <v>29</v>
      </c>
      <c r="AS38" s="30">
        <v>27</v>
      </c>
      <c r="AT38" s="30">
        <v>2</v>
      </c>
      <c r="AU38" s="30">
        <v>29</v>
      </c>
      <c r="AV38" s="130">
        <v>7</v>
      </c>
      <c r="AW38" s="130"/>
      <c r="AX38" s="130">
        <v>8</v>
      </c>
      <c r="AY38" s="130">
        <v>9</v>
      </c>
      <c r="AZ38" s="130">
        <v>16</v>
      </c>
      <c r="BA38" s="130">
        <v>5</v>
      </c>
      <c r="BB38" s="30">
        <v>18</v>
      </c>
      <c r="BC38" s="30">
        <v>89</v>
      </c>
      <c r="BD38" s="30">
        <v>160</v>
      </c>
      <c r="BE38" s="30">
        <v>188</v>
      </c>
      <c r="BF38" s="38">
        <v>5</v>
      </c>
      <c r="BG38" s="38">
        <v>23</v>
      </c>
      <c r="BH38" s="38">
        <v>171</v>
      </c>
      <c r="BI38" s="38">
        <v>220</v>
      </c>
      <c r="BJ38" s="36">
        <f t="shared" si="25"/>
        <v>3.4463007159904535</v>
      </c>
      <c r="BK38" s="38">
        <v>32</v>
      </c>
      <c r="BL38" s="38">
        <v>70</v>
      </c>
      <c r="BM38" s="38">
        <v>192</v>
      </c>
      <c r="BN38" s="38">
        <v>125</v>
      </c>
      <c r="BO38" s="36">
        <f t="shared" si="26"/>
        <v>2.9785202863961815</v>
      </c>
      <c r="BP38" s="38">
        <v>14</v>
      </c>
      <c r="BQ38" s="38">
        <v>62</v>
      </c>
      <c r="BR38" s="38">
        <v>273</v>
      </c>
      <c r="BS38" s="38">
        <v>431</v>
      </c>
      <c r="BT38" s="36">
        <f t="shared" si="27"/>
        <v>3.437179487179487</v>
      </c>
      <c r="BU38" s="38">
        <v>44</v>
      </c>
      <c r="BV38" s="38">
        <v>112</v>
      </c>
      <c r="BW38" s="38">
        <v>370</v>
      </c>
      <c r="BX38" s="38">
        <v>254</v>
      </c>
      <c r="BY38" s="36">
        <f t="shared" si="28"/>
        <v>3.0692307692307694</v>
      </c>
      <c r="BZ38" s="38">
        <v>18</v>
      </c>
      <c r="CA38" s="38">
        <v>66</v>
      </c>
      <c r="CB38" s="38">
        <v>358</v>
      </c>
      <c r="CC38" s="38">
        <v>539</v>
      </c>
      <c r="CD38" s="36">
        <f t="shared" si="29"/>
        <v>3.4454638124362895</v>
      </c>
      <c r="CE38" s="38">
        <v>93</v>
      </c>
      <c r="CF38" s="38">
        <v>170</v>
      </c>
      <c r="CG38" s="38">
        <v>457</v>
      </c>
      <c r="CH38" s="38">
        <v>261</v>
      </c>
      <c r="CI38" s="36">
        <f t="shared" si="30"/>
        <v>2.9031600407747198</v>
      </c>
      <c r="CJ38" s="132"/>
      <c r="CK38" s="26"/>
      <c r="CL38" s="26"/>
      <c r="CM38" s="26"/>
      <c r="CN38" s="26"/>
      <c r="CO38" s="39"/>
      <c r="CP38" s="40"/>
      <c r="CQ38" s="26"/>
      <c r="CR38" s="26"/>
      <c r="CS38" s="26"/>
      <c r="CT38" s="26"/>
      <c r="CU38" s="39"/>
      <c r="CV38" s="132">
        <v>10</v>
      </c>
      <c r="CW38" s="26">
        <v>0</v>
      </c>
      <c r="CX38" s="26">
        <v>0</v>
      </c>
      <c r="CY38" s="26">
        <v>0</v>
      </c>
      <c r="CZ38" s="26">
        <v>0</v>
      </c>
      <c r="DA38" s="39">
        <f t="shared" si="32"/>
        <v>2</v>
      </c>
      <c r="DB38" s="40">
        <f t="shared" si="15"/>
        <v>10</v>
      </c>
      <c r="DC38" s="26">
        <v>0</v>
      </c>
      <c r="DD38" s="26">
        <v>1</v>
      </c>
      <c r="DE38" s="26">
        <v>9</v>
      </c>
      <c r="DF38" s="26">
        <v>0</v>
      </c>
      <c r="DG38" s="39">
        <v>105.5</v>
      </c>
      <c r="DH38" s="132">
        <v>42</v>
      </c>
      <c r="DI38" s="26">
        <v>4</v>
      </c>
      <c r="DJ38" s="26">
        <v>0</v>
      </c>
      <c r="DK38" s="26">
        <v>0</v>
      </c>
      <c r="DL38" s="26">
        <v>0</v>
      </c>
      <c r="DM38" s="39">
        <f t="shared" si="33"/>
        <v>2.0869565217391304</v>
      </c>
      <c r="DN38" s="40">
        <f t="shared" si="34"/>
        <v>46</v>
      </c>
      <c r="DO38" s="26">
        <v>0</v>
      </c>
      <c r="DP38" s="26">
        <v>13</v>
      </c>
      <c r="DQ38" s="26">
        <v>21</v>
      </c>
      <c r="DR38" s="26">
        <v>12</v>
      </c>
      <c r="DS38" s="39">
        <v>104.80434782608695</v>
      </c>
      <c r="DT38" s="44"/>
      <c r="DU38" s="42"/>
      <c r="DV38" s="42"/>
      <c r="DW38" s="42"/>
      <c r="DX38" s="43"/>
      <c r="DY38" s="42"/>
      <c r="DZ38" s="42"/>
      <c r="EA38" s="42"/>
      <c r="EB38" s="42"/>
      <c r="EC38" s="52"/>
      <c r="ED38" s="135">
        <v>3</v>
      </c>
      <c r="EE38" s="135">
        <v>1</v>
      </c>
      <c r="EF38" s="135">
        <v>0</v>
      </c>
      <c r="EG38" s="135">
        <v>1</v>
      </c>
      <c r="EH38" s="43">
        <f t="shared" si="35"/>
        <v>5</v>
      </c>
      <c r="EI38" s="135">
        <v>2</v>
      </c>
      <c r="EJ38" s="135">
        <v>2</v>
      </c>
      <c r="EK38" s="135">
        <v>1</v>
      </c>
      <c r="EL38" s="135">
        <v>0</v>
      </c>
      <c r="EM38" s="135">
        <v>0</v>
      </c>
      <c r="EN38" s="135">
        <v>4</v>
      </c>
      <c r="EO38" s="135">
        <v>11</v>
      </c>
      <c r="EP38" s="135">
        <v>4</v>
      </c>
      <c r="EQ38" s="135">
        <v>0</v>
      </c>
      <c r="ER38" s="43">
        <f t="shared" si="20"/>
        <v>19</v>
      </c>
      <c r="ES38" s="135">
        <v>7</v>
      </c>
      <c r="ET38" s="135">
        <v>10</v>
      </c>
      <c r="EU38" s="135">
        <v>0</v>
      </c>
      <c r="EV38" s="135">
        <v>1</v>
      </c>
      <c r="EW38" s="135">
        <v>1</v>
      </c>
    </row>
    <row r="39" spans="1:153" s="69" customFormat="1" ht="10.5" customHeight="1" x14ac:dyDescent="0.2">
      <c r="A39" s="138">
        <v>1144</v>
      </c>
      <c r="B39" s="138"/>
      <c r="C39" s="56">
        <v>65</v>
      </c>
      <c r="D39" s="57" t="s">
        <v>184</v>
      </c>
      <c r="E39" s="56" t="s">
        <v>126</v>
      </c>
      <c r="F39" s="56" t="s">
        <v>228</v>
      </c>
      <c r="G39" s="56" t="s">
        <v>185</v>
      </c>
      <c r="H39" s="139"/>
      <c r="I39" s="140"/>
      <c r="J39" s="140"/>
      <c r="K39" s="140"/>
      <c r="L39" s="140"/>
      <c r="M39" s="140"/>
      <c r="N39" s="59"/>
      <c r="O39" s="139"/>
      <c r="P39" s="140"/>
      <c r="Q39" s="140"/>
      <c r="R39" s="140"/>
      <c r="S39" s="140"/>
      <c r="T39" s="140"/>
      <c r="U39" s="59"/>
      <c r="V39" s="139"/>
      <c r="W39" s="140"/>
      <c r="X39" s="140"/>
      <c r="Y39" s="140"/>
      <c r="Z39" s="140"/>
      <c r="AA39" s="140"/>
      <c r="AB39" s="59"/>
      <c r="AC39" s="139"/>
      <c r="AD39" s="140"/>
      <c r="AE39" s="140"/>
      <c r="AF39" s="140"/>
      <c r="AG39" s="140"/>
      <c r="AH39" s="140"/>
      <c r="AI39" s="59"/>
      <c r="AJ39" s="59"/>
      <c r="AK39" s="59"/>
      <c r="AL39" s="59"/>
      <c r="AM39" s="59"/>
      <c r="AN39" s="59"/>
      <c r="AO39" s="59"/>
      <c r="AP39" s="59"/>
      <c r="AQ39" s="59"/>
      <c r="AR39" s="59"/>
      <c r="AS39" s="59"/>
      <c r="AT39" s="59"/>
      <c r="AU39" s="59"/>
      <c r="AV39" s="141">
        <v>7</v>
      </c>
      <c r="AW39" s="141">
        <v>20</v>
      </c>
      <c r="AX39" s="141">
        <v>6</v>
      </c>
      <c r="AY39" s="141">
        <v>22</v>
      </c>
      <c r="AZ39" s="141">
        <v>20</v>
      </c>
      <c r="BA39" s="141">
        <v>27</v>
      </c>
      <c r="BB39" s="59">
        <v>215</v>
      </c>
      <c r="BC39" s="59">
        <v>214</v>
      </c>
      <c r="BD39" s="59">
        <v>194</v>
      </c>
      <c r="BE39" s="59">
        <v>186</v>
      </c>
      <c r="BF39" s="61"/>
      <c r="BG39" s="61"/>
      <c r="BH39" s="61"/>
      <c r="BI39" s="61"/>
      <c r="BJ39" s="36"/>
      <c r="BK39" s="38"/>
      <c r="BL39" s="38"/>
      <c r="BM39" s="38"/>
      <c r="BN39" s="38"/>
      <c r="BO39" s="36"/>
      <c r="BP39" s="38"/>
      <c r="BQ39" s="38"/>
      <c r="BR39" s="38"/>
      <c r="BS39" s="38"/>
      <c r="BT39" s="36"/>
      <c r="BU39" s="38"/>
      <c r="BV39" s="38"/>
      <c r="BW39" s="38"/>
      <c r="BX39" s="38"/>
      <c r="BY39" s="36"/>
      <c r="BZ39" s="38"/>
      <c r="CA39" s="38"/>
      <c r="CB39" s="38"/>
      <c r="CC39" s="38"/>
      <c r="CD39" s="36"/>
      <c r="CE39" s="38"/>
      <c r="CF39" s="38"/>
      <c r="CG39" s="38"/>
      <c r="CH39" s="38"/>
      <c r="CI39" s="36"/>
      <c r="CJ39" s="142">
        <v>2</v>
      </c>
      <c r="CK39" s="55">
        <v>41</v>
      </c>
      <c r="CL39" s="55">
        <v>22</v>
      </c>
      <c r="CM39" s="55">
        <v>29</v>
      </c>
      <c r="CN39" s="55">
        <v>17</v>
      </c>
      <c r="CO39" s="63">
        <f>(CJ39*2+CK39*3+CL39*4+CM39*5)/SUM(CJ39:CM39)</f>
        <v>3.8297872340425534</v>
      </c>
      <c r="CP39" s="64">
        <f>SUM(CJ39:CN39)</f>
        <v>111</v>
      </c>
      <c r="CQ39" s="55">
        <v>7</v>
      </c>
      <c r="CR39" s="55">
        <v>35</v>
      </c>
      <c r="CS39" s="55">
        <v>62</v>
      </c>
      <c r="CT39" s="55">
        <v>7</v>
      </c>
      <c r="CU39" s="63">
        <v>101.8018018018018</v>
      </c>
      <c r="CV39" s="142">
        <v>7</v>
      </c>
      <c r="CW39" s="55">
        <v>40</v>
      </c>
      <c r="CX39" s="55">
        <v>24</v>
      </c>
      <c r="CY39" s="55">
        <v>35</v>
      </c>
      <c r="CZ39" s="55">
        <v>13</v>
      </c>
      <c r="DA39" s="63">
        <f t="shared" si="32"/>
        <v>3.8207547169811322</v>
      </c>
      <c r="DB39" s="64">
        <f t="shared" si="15"/>
        <v>119</v>
      </c>
      <c r="DC39" s="55">
        <v>11</v>
      </c>
      <c r="DD39" s="55">
        <v>27</v>
      </c>
      <c r="DE39" s="55">
        <v>75</v>
      </c>
      <c r="DF39" s="55">
        <v>6</v>
      </c>
      <c r="DG39" s="63">
        <v>102.25210084033614</v>
      </c>
      <c r="DH39" s="132">
        <v>10</v>
      </c>
      <c r="DI39" s="26">
        <v>34</v>
      </c>
      <c r="DJ39" s="26">
        <v>23</v>
      </c>
      <c r="DK39" s="26">
        <v>39</v>
      </c>
      <c r="DL39" s="26">
        <v>12</v>
      </c>
      <c r="DM39" s="39">
        <f t="shared" si="33"/>
        <v>3.858490566037736</v>
      </c>
      <c r="DN39" s="40">
        <f t="shared" si="34"/>
        <v>118</v>
      </c>
      <c r="DO39" s="26">
        <v>2</v>
      </c>
      <c r="DP39" s="26">
        <v>36</v>
      </c>
      <c r="DQ39" s="26">
        <v>70</v>
      </c>
      <c r="DR39" s="26">
        <v>10</v>
      </c>
      <c r="DS39" s="39">
        <v>103.21186440677967</v>
      </c>
      <c r="DT39" s="67">
        <v>20</v>
      </c>
      <c r="DU39" s="65">
        <v>56</v>
      </c>
      <c r="DV39" s="65">
        <v>10</v>
      </c>
      <c r="DW39" s="65">
        <v>2</v>
      </c>
      <c r="DX39" s="66">
        <f t="shared" si="18"/>
        <v>88</v>
      </c>
      <c r="DY39" s="65">
        <v>41</v>
      </c>
      <c r="DZ39" s="65">
        <v>33</v>
      </c>
      <c r="EA39" s="65">
        <v>1</v>
      </c>
      <c r="EB39" s="65">
        <v>6</v>
      </c>
      <c r="EC39" s="68">
        <v>7</v>
      </c>
      <c r="ED39" s="135">
        <v>35</v>
      </c>
      <c r="EE39" s="135">
        <v>85</v>
      </c>
      <c r="EF39" s="135">
        <v>19</v>
      </c>
      <c r="EG39" s="135">
        <v>3</v>
      </c>
      <c r="EH39" s="43">
        <f t="shared" si="35"/>
        <v>142</v>
      </c>
      <c r="EI39" s="135">
        <v>66</v>
      </c>
      <c r="EJ39" s="135">
        <v>51</v>
      </c>
      <c r="EK39" s="135">
        <v>1</v>
      </c>
      <c r="EL39" s="135">
        <v>23</v>
      </c>
      <c r="EM39" s="135">
        <v>1</v>
      </c>
      <c r="EN39" s="135">
        <v>32</v>
      </c>
      <c r="EO39" s="135">
        <v>57</v>
      </c>
      <c r="EP39" s="135">
        <v>13</v>
      </c>
      <c r="EQ39" s="135">
        <v>3</v>
      </c>
      <c r="ER39" s="43">
        <f t="shared" si="20"/>
        <v>105</v>
      </c>
      <c r="ES39" s="135">
        <v>50</v>
      </c>
      <c r="ET39" s="135">
        <v>33</v>
      </c>
      <c r="EU39" s="135">
        <v>5</v>
      </c>
      <c r="EV39" s="135">
        <v>14</v>
      </c>
      <c r="EW39" s="135">
        <v>3</v>
      </c>
    </row>
    <row r="40" spans="1:153" s="50" customFormat="1" ht="10.5" customHeight="1" x14ac:dyDescent="0.2">
      <c r="A40" s="127">
        <v>1095</v>
      </c>
      <c r="B40" s="127"/>
      <c r="C40" s="27">
        <v>68</v>
      </c>
      <c r="D40" s="28" t="s">
        <v>267</v>
      </c>
      <c r="E40" s="27" t="s">
        <v>126</v>
      </c>
      <c r="F40" s="27" t="s">
        <v>228</v>
      </c>
      <c r="G40" s="27" t="s">
        <v>269</v>
      </c>
      <c r="H40" s="128">
        <f>SUM(I40:M40)</f>
        <v>27</v>
      </c>
      <c r="I40" s="129"/>
      <c r="J40" s="129">
        <v>4</v>
      </c>
      <c r="K40" s="129"/>
      <c r="L40" s="129">
        <v>5</v>
      </c>
      <c r="M40" s="129">
        <v>18</v>
      </c>
      <c r="N40" s="31">
        <v>94.2</v>
      </c>
      <c r="O40" s="128">
        <f>SUM(P40:T40)</f>
        <v>40</v>
      </c>
      <c r="P40" s="129"/>
      <c r="Q40" s="129">
        <v>6</v>
      </c>
      <c r="R40" s="129">
        <v>4</v>
      </c>
      <c r="S40" s="129">
        <v>2</v>
      </c>
      <c r="T40" s="129">
        <v>28</v>
      </c>
      <c r="U40" s="31">
        <v>97.8</v>
      </c>
      <c r="V40" s="128">
        <f>SUM(W40:AA40)</f>
        <v>47</v>
      </c>
      <c r="W40" s="129">
        <v>0</v>
      </c>
      <c r="X40" s="129">
        <v>8</v>
      </c>
      <c r="Y40" s="129">
        <v>4</v>
      </c>
      <c r="Z40" s="129">
        <v>2</v>
      </c>
      <c r="AA40" s="129">
        <v>33</v>
      </c>
      <c r="AB40" s="31">
        <v>100.08333333333333</v>
      </c>
      <c r="AC40" s="128">
        <f>SUM(AD40:AH40)</f>
        <v>64</v>
      </c>
      <c r="AD40" s="129">
        <v>0</v>
      </c>
      <c r="AE40" s="129">
        <v>3</v>
      </c>
      <c r="AF40" s="129">
        <v>4</v>
      </c>
      <c r="AG40" s="129">
        <v>6</v>
      </c>
      <c r="AH40" s="129">
        <v>51</v>
      </c>
      <c r="AI40" s="31">
        <v>94.571428571428569</v>
      </c>
      <c r="AJ40" s="30">
        <v>11</v>
      </c>
      <c r="AK40" s="30">
        <v>12</v>
      </c>
      <c r="AL40" s="30">
        <v>1</v>
      </c>
      <c r="AM40" s="30">
        <v>3</v>
      </c>
      <c r="AN40" s="30">
        <v>16</v>
      </c>
      <c r="AO40" s="30">
        <v>8</v>
      </c>
      <c r="AP40" s="30">
        <v>0</v>
      </c>
      <c r="AQ40" s="30">
        <v>16</v>
      </c>
      <c r="AR40" s="30">
        <v>14</v>
      </c>
      <c r="AS40" s="30">
        <v>19</v>
      </c>
      <c r="AT40" s="30">
        <v>0</v>
      </c>
      <c r="AU40" s="30">
        <v>14</v>
      </c>
      <c r="AV40" s="130">
        <v>10</v>
      </c>
      <c r="AW40" s="130">
        <v>1</v>
      </c>
      <c r="AX40" s="130">
        <v>7</v>
      </c>
      <c r="AY40" s="130"/>
      <c r="AZ40" s="130">
        <v>22</v>
      </c>
      <c r="BA40" s="130">
        <v>3</v>
      </c>
      <c r="BB40" s="30">
        <v>27</v>
      </c>
      <c r="BC40" s="30">
        <v>68</v>
      </c>
      <c r="BD40" s="30">
        <v>87</v>
      </c>
      <c r="BE40" s="30">
        <v>112</v>
      </c>
      <c r="BF40" s="38">
        <v>7</v>
      </c>
      <c r="BG40" s="38">
        <v>35</v>
      </c>
      <c r="BH40" s="38">
        <v>143</v>
      </c>
      <c r="BI40" s="38">
        <v>218</v>
      </c>
      <c r="BJ40" s="36">
        <f t="shared" ref="BJ40:BJ51" si="39">(BF40*1+BG40*2+BH40*3+BI40*4)/SUM(BF40:BI40)</f>
        <v>3.4193548387096775</v>
      </c>
      <c r="BK40" s="38">
        <v>28</v>
      </c>
      <c r="BL40" s="38">
        <v>56</v>
      </c>
      <c r="BM40" s="38">
        <v>141</v>
      </c>
      <c r="BN40" s="38">
        <v>178</v>
      </c>
      <c r="BO40" s="36">
        <f t="shared" ref="BO40:BO51" si="40">(BK40*1+BL40*2+BM40*3+BN40*4)/SUM(BK40:BN40)</f>
        <v>3.1637717121588089</v>
      </c>
      <c r="BP40" s="38">
        <v>6</v>
      </c>
      <c r="BQ40" s="38">
        <v>43</v>
      </c>
      <c r="BR40" s="38">
        <v>197</v>
      </c>
      <c r="BS40" s="38">
        <v>251</v>
      </c>
      <c r="BT40" s="36">
        <f>(BP40*1+BQ40*2+BR40*3+BS40*4)/SUM(BP40:BS40)</f>
        <v>3.3943661971830985</v>
      </c>
      <c r="BU40" s="38">
        <v>23</v>
      </c>
      <c r="BV40" s="38">
        <v>57</v>
      </c>
      <c r="BW40" s="38">
        <v>207</v>
      </c>
      <c r="BX40" s="38">
        <v>210</v>
      </c>
      <c r="BY40" s="36">
        <f>(BU40*1+BV40*2+BW40*3+BX40*4)/SUM(BU40:BX40)</f>
        <v>3.2152917505030181</v>
      </c>
      <c r="BZ40" s="38">
        <v>17</v>
      </c>
      <c r="CA40" s="38">
        <v>52</v>
      </c>
      <c r="CB40" s="38">
        <v>255</v>
      </c>
      <c r="CC40" s="38">
        <v>407</v>
      </c>
      <c r="CD40" s="36">
        <f>(BZ40*1+CA40*2+CB40*3+CC40*4)/SUM(BZ40:CC40)</f>
        <v>3.4391244870041038</v>
      </c>
      <c r="CE40" s="38">
        <v>30</v>
      </c>
      <c r="CF40" s="38">
        <v>79</v>
      </c>
      <c r="CG40" s="38">
        <v>284</v>
      </c>
      <c r="CH40" s="38">
        <v>338</v>
      </c>
      <c r="CI40" s="36">
        <f>(CE40*1+CF40*2+CG40*3+CH40*4)/SUM(CE40:CH40)</f>
        <v>3.2722298221614228</v>
      </c>
      <c r="CJ40" s="142"/>
      <c r="CK40" s="55"/>
      <c r="CL40" s="55"/>
      <c r="CM40" s="55"/>
      <c r="CN40" s="55"/>
      <c r="CO40" s="39"/>
      <c r="CP40" s="40"/>
      <c r="CQ40" s="26"/>
      <c r="CR40" s="26"/>
      <c r="CS40" s="26"/>
      <c r="CT40" s="26"/>
      <c r="CU40" s="39"/>
      <c r="CV40" s="132">
        <v>15</v>
      </c>
      <c r="CW40" s="26">
        <v>0</v>
      </c>
      <c r="CX40" s="26">
        <v>0</v>
      </c>
      <c r="CY40" s="26">
        <v>0</v>
      </c>
      <c r="CZ40" s="26">
        <v>1</v>
      </c>
      <c r="DA40" s="39">
        <f t="shared" si="32"/>
        <v>2</v>
      </c>
      <c r="DB40" s="40">
        <f t="shared" si="15"/>
        <v>16</v>
      </c>
      <c r="DC40" s="26">
        <v>0</v>
      </c>
      <c r="DD40" s="26">
        <v>4</v>
      </c>
      <c r="DE40" s="26">
        <v>12</v>
      </c>
      <c r="DF40" s="26">
        <v>0</v>
      </c>
      <c r="DG40" s="39">
        <v>103.125</v>
      </c>
      <c r="DH40" s="132">
        <v>24</v>
      </c>
      <c r="DI40" s="26">
        <v>6</v>
      </c>
      <c r="DJ40" s="26">
        <v>0</v>
      </c>
      <c r="DK40" s="26">
        <v>0</v>
      </c>
      <c r="DL40" s="26">
        <v>3</v>
      </c>
      <c r="DM40" s="39">
        <f t="shared" si="33"/>
        <v>2.2000000000000002</v>
      </c>
      <c r="DN40" s="40">
        <f t="shared" si="34"/>
        <v>33</v>
      </c>
      <c r="DO40" s="26">
        <v>0</v>
      </c>
      <c r="DP40" s="26">
        <v>11</v>
      </c>
      <c r="DQ40" s="26">
        <v>19</v>
      </c>
      <c r="DR40" s="26">
        <v>3</v>
      </c>
      <c r="DS40" s="39">
        <v>102.51515151515152</v>
      </c>
      <c r="DT40" s="44"/>
      <c r="DU40" s="42"/>
      <c r="DV40" s="42"/>
      <c r="DW40" s="42"/>
      <c r="DX40" s="43"/>
      <c r="DY40" s="42"/>
      <c r="DZ40" s="42"/>
      <c r="EA40" s="42"/>
      <c r="EB40" s="42"/>
      <c r="EC40" s="52"/>
      <c r="ED40" s="135">
        <v>3</v>
      </c>
      <c r="EE40" s="135">
        <v>5</v>
      </c>
      <c r="EF40" s="135">
        <v>0</v>
      </c>
      <c r="EG40" s="135">
        <v>0</v>
      </c>
      <c r="EH40" s="43">
        <f t="shared" si="35"/>
        <v>8</v>
      </c>
      <c r="EI40" s="135">
        <v>3</v>
      </c>
      <c r="EJ40" s="135">
        <v>3</v>
      </c>
      <c r="EK40" s="135">
        <v>0</v>
      </c>
      <c r="EL40" s="135">
        <v>1</v>
      </c>
      <c r="EM40" s="135">
        <v>1</v>
      </c>
      <c r="EN40" s="135">
        <v>11</v>
      </c>
      <c r="EO40" s="135">
        <v>9</v>
      </c>
      <c r="EP40" s="135">
        <v>2</v>
      </c>
      <c r="EQ40" s="135">
        <v>1</v>
      </c>
      <c r="ER40" s="43">
        <f t="shared" si="20"/>
        <v>23</v>
      </c>
      <c r="ES40" s="135">
        <v>14</v>
      </c>
      <c r="ET40" s="135">
        <v>6</v>
      </c>
      <c r="EU40" s="135">
        <v>1</v>
      </c>
      <c r="EV40" s="135">
        <v>2</v>
      </c>
      <c r="EW40" s="135">
        <v>0</v>
      </c>
    </row>
    <row r="41" spans="1:153" s="50" customFormat="1" ht="10.5" customHeight="1" x14ac:dyDescent="0.2">
      <c r="A41" s="127">
        <v>1143</v>
      </c>
      <c r="B41" s="127"/>
      <c r="C41" s="27">
        <v>69</v>
      </c>
      <c r="D41" s="28" t="s">
        <v>266</v>
      </c>
      <c r="E41" s="27" t="s">
        <v>126</v>
      </c>
      <c r="F41" s="27" t="s">
        <v>228</v>
      </c>
      <c r="G41" s="27" t="s">
        <v>186</v>
      </c>
      <c r="H41" s="128"/>
      <c r="I41" s="129"/>
      <c r="J41" s="129"/>
      <c r="K41" s="129"/>
      <c r="L41" s="129"/>
      <c r="M41" s="129"/>
      <c r="N41" s="31"/>
      <c r="O41" s="128"/>
      <c r="P41" s="129"/>
      <c r="Q41" s="129"/>
      <c r="R41" s="129"/>
      <c r="S41" s="129"/>
      <c r="T41" s="129"/>
      <c r="U41" s="31"/>
      <c r="V41" s="128"/>
      <c r="W41" s="129"/>
      <c r="X41" s="129"/>
      <c r="Y41" s="129"/>
      <c r="Z41" s="129"/>
      <c r="AA41" s="129"/>
      <c r="AB41" s="31"/>
      <c r="AC41" s="128"/>
      <c r="AD41" s="129"/>
      <c r="AE41" s="129"/>
      <c r="AF41" s="129"/>
      <c r="AG41" s="129"/>
      <c r="AH41" s="129"/>
      <c r="AI41" s="31"/>
      <c r="AJ41" s="30"/>
      <c r="AK41" s="30"/>
      <c r="AL41" s="30"/>
      <c r="AM41" s="30"/>
      <c r="AN41" s="30"/>
      <c r="AO41" s="30"/>
      <c r="AP41" s="30"/>
      <c r="AQ41" s="30"/>
      <c r="AR41" s="30"/>
      <c r="AS41" s="30"/>
      <c r="AT41" s="30"/>
      <c r="AU41" s="30"/>
      <c r="AV41" s="130"/>
      <c r="AW41" s="130"/>
      <c r="AX41" s="130"/>
      <c r="AY41" s="130"/>
      <c r="AZ41" s="130"/>
      <c r="BA41" s="130"/>
      <c r="BB41" s="30">
        <v>36</v>
      </c>
      <c r="BC41" s="30"/>
      <c r="BD41" s="30"/>
      <c r="BE41" s="30"/>
      <c r="BF41" s="38">
        <v>0</v>
      </c>
      <c r="BG41" s="38">
        <v>0</v>
      </c>
      <c r="BH41" s="38">
        <v>0</v>
      </c>
      <c r="BI41" s="38">
        <v>2</v>
      </c>
      <c r="BJ41" s="36">
        <f t="shared" si="39"/>
        <v>4</v>
      </c>
      <c r="BK41" s="38">
        <v>0</v>
      </c>
      <c r="BL41" s="38">
        <v>0</v>
      </c>
      <c r="BM41" s="38">
        <v>1</v>
      </c>
      <c r="BN41" s="38">
        <v>1</v>
      </c>
      <c r="BO41" s="36">
        <f t="shared" si="40"/>
        <v>3.5</v>
      </c>
      <c r="BP41" s="38">
        <v>0</v>
      </c>
      <c r="BQ41" s="38">
        <v>0</v>
      </c>
      <c r="BR41" s="38">
        <v>0</v>
      </c>
      <c r="BS41" s="38">
        <v>0</v>
      </c>
      <c r="BT41" s="36" t="s">
        <v>130</v>
      </c>
      <c r="BU41" s="38">
        <v>0</v>
      </c>
      <c r="BV41" s="38">
        <v>0</v>
      </c>
      <c r="BW41" s="38">
        <v>0</v>
      </c>
      <c r="BX41" s="38">
        <v>0</v>
      </c>
      <c r="BY41" s="36" t="s">
        <v>130</v>
      </c>
      <c r="BZ41" s="38"/>
      <c r="CA41" s="38"/>
      <c r="CB41" s="38"/>
      <c r="CC41" s="38"/>
      <c r="CD41" s="36" t="s">
        <v>130</v>
      </c>
      <c r="CE41" s="38"/>
      <c r="CF41" s="38"/>
      <c r="CG41" s="38"/>
      <c r="CH41" s="38"/>
      <c r="CI41" s="36" t="s">
        <v>130</v>
      </c>
      <c r="CJ41" s="132">
        <v>24</v>
      </c>
      <c r="CK41" s="26">
        <v>14</v>
      </c>
      <c r="CL41" s="26">
        <v>2</v>
      </c>
      <c r="CM41" s="26">
        <v>0</v>
      </c>
      <c r="CN41" s="26">
        <v>0</v>
      </c>
      <c r="CO41" s="39">
        <f t="shared" ref="CO41:CO51" si="41">(CJ41*2+CK41*3+CL41*4+CM41*5)/SUM(CJ41:CM41)</f>
        <v>2.4500000000000002</v>
      </c>
      <c r="CP41" s="40">
        <f t="shared" ref="CP41:CP52" si="42">SUM(CJ41:CN41)</f>
        <v>40</v>
      </c>
      <c r="CQ41" s="26">
        <v>1</v>
      </c>
      <c r="CR41" s="26">
        <v>16</v>
      </c>
      <c r="CS41" s="26">
        <v>23</v>
      </c>
      <c r="CT41" s="26">
        <v>0</v>
      </c>
      <c r="CU41" s="39">
        <v>101.52500000000001</v>
      </c>
      <c r="CV41" s="132">
        <v>0</v>
      </c>
      <c r="CW41" s="26">
        <v>4</v>
      </c>
      <c r="CX41" s="26">
        <v>2</v>
      </c>
      <c r="CY41" s="26">
        <v>1</v>
      </c>
      <c r="CZ41" s="26">
        <v>0</v>
      </c>
      <c r="DA41" s="39">
        <f t="shared" si="32"/>
        <v>3.5714285714285716</v>
      </c>
      <c r="DB41" s="40">
        <f t="shared" si="15"/>
        <v>7</v>
      </c>
      <c r="DC41" s="26">
        <v>1</v>
      </c>
      <c r="DD41" s="26">
        <v>6</v>
      </c>
      <c r="DE41" s="26">
        <v>0</v>
      </c>
      <c r="DF41" s="26">
        <v>0</v>
      </c>
      <c r="DG41" s="39">
        <v>95.285714285714292</v>
      </c>
      <c r="DH41" s="132">
        <v>0</v>
      </c>
      <c r="DI41" s="26">
        <v>0</v>
      </c>
      <c r="DJ41" s="26">
        <v>1</v>
      </c>
      <c r="DK41" s="26">
        <v>0</v>
      </c>
      <c r="DL41" s="26">
        <v>0</v>
      </c>
      <c r="DM41" s="39">
        <f t="shared" si="33"/>
        <v>4</v>
      </c>
      <c r="DN41" s="40">
        <f t="shared" si="34"/>
        <v>1</v>
      </c>
      <c r="DO41" s="26">
        <v>0</v>
      </c>
      <c r="DP41" s="26">
        <v>1</v>
      </c>
      <c r="DQ41" s="26">
        <v>0</v>
      </c>
      <c r="DR41" s="26">
        <v>0</v>
      </c>
      <c r="DS41" s="39">
        <v>94</v>
      </c>
      <c r="DT41" s="44">
        <v>13</v>
      </c>
      <c r="DU41" s="42">
        <v>22</v>
      </c>
      <c r="DV41" s="42">
        <v>4</v>
      </c>
      <c r="DW41" s="42">
        <v>2</v>
      </c>
      <c r="DX41" s="43">
        <f t="shared" si="18"/>
        <v>41</v>
      </c>
      <c r="DY41" s="42">
        <v>21</v>
      </c>
      <c r="DZ41" s="42">
        <v>12</v>
      </c>
      <c r="EA41" s="42">
        <v>1</v>
      </c>
      <c r="EB41" s="42">
        <v>4</v>
      </c>
      <c r="EC41" s="52">
        <v>3</v>
      </c>
      <c r="ED41" s="135">
        <v>1</v>
      </c>
      <c r="EE41" s="135">
        <v>8</v>
      </c>
      <c r="EF41" s="135">
        <v>2</v>
      </c>
      <c r="EG41" s="135">
        <v>0</v>
      </c>
      <c r="EH41" s="43">
        <f t="shared" si="35"/>
        <v>11</v>
      </c>
      <c r="EI41" s="135">
        <v>4</v>
      </c>
      <c r="EJ41" s="135">
        <v>2</v>
      </c>
      <c r="EK41" s="135">
        <v>4</v>
      </c>
      <c r="EL41" s="135">
        <v>1</v>
      </c>
      <c r="EM41" s="135">
        <v>0</v>
      </c>
      <c r="EN41" s="135">
        <v>0</v>
      </c>
      <c r="EO41" s="135">
        <v>1</v>
      </c>
      <c r="EP41" s="135">
        <v>1</v>
      </c>
      <c r="EQ41" s="135">
        <v>0</v>
      </c>
      <c r="ER41" s="43">
        <f t="shared" si="20"/>
        <v>2</v>
      </c>
      <c r="ES41" s="135">
        <v>1</v>
      </c>
      <c r="ET41" s="135">
        <v>1</v>
      </c>
      <c r="EU41" s="135">
        <v>0</v>
      </c>
      <c r="EV41" s="135">
        <v>0</v>
      </c>
      <c r="EW41" s="135">
        <v>0</v>
      </c>
    </row>
    <row r="42" spans="1:153" s="50" customFormat="1" ht="10.5" customHeight="1" x14ac:dyDescent="0.2">
      <c r="A42" s="143">
        <v>1195</v>
      </c>
      <c r="B42" s="143">
        <v>1136</v>
      </c>
      <c r="C42" s="27">
        <v>71</v>
      </c>
      <c r="D42" s="70" t="s">
        <v>270</v>
      </c>
      <c r="E42" s="27" t="s">
        <v>111</v>
      </c>
      <c r="F42" s="27" t="s">
        <v>228</v>
      </c>
      <c r="G42" s="27" t="s">
        <v>191</v>
      </c>
      <c r="H42" s="128">
        <f t="shared" ref="H42:H51" si="43">SUM(I42:M42)</f>
        <v>546</v>
      </c>
      <c r="I42" s="129">
        <v>94</v>
      </c>
      <c r="J42" s="129">
        <v>165</v>
      </c>
      <c r="K42" s="129">
        <v>169</v>
      </c>
      <c r="L42" s="129">
        <v>28</v>
      </c>
      <c r="M42" s="129">
        <v>90</v>
      </c>
      <c r="N42" s="31">
        <v>104.22008830022074</v>
      </c>
      <c r="O42" s="128">
        <f>SUM(P42:T42)</f>
        <v>667</v>
      </c>
      <c r="P42" s="129">
        <v>111</v>
      </c>
      <c r="Q42" s="129">
        <v>220</v>
      </c>
      <c r="R42" s="129">
        <v>188</v>
      </c>
      <c r="S42" s="129">
        <v>25</v>
      </c>
      <c r="T42" s="129">
        <v>123</v>
      </c>
      <c r="U42" s="31">
        <v>103.32915921288014</v>
      </c>
      <c r="V42" s="128">
        <f>SUM(W42:AA42)</f>
        <v>710</v>
      </c>
      <c r="W42" s="129">
        <v>97</v>
      </c>
      <c r="X42" s="129">
        <v>200</v>
      </c>
      <c r="Y42" s="129">
        <v>226</v>
      </c>
      <c r="Z42" s="129">
        <v>31</v>
      </c>
      <c r="AA42" s="129">
        <v>156</v>
      </c>
      <c r="AB42" s="31">
        <v>104.06007067137809</v>
      </c>
      <c r="AC42" s="128">
        <f>SUM(AD42:AH42)</f>
        <v>505</v>
      </c>
      <c r="AD42" s="129">
        <v>64</v>
      </c>
      <c r="AE42" s="129">
        <v>132</v>
      </c>
      <c r="AF42" s="129">
        <v>132</v>
      </c>
      <c r="AG42" s="129">
        <v>16</v>
      </c>
      <c r="AH42" s="129">
        <v>161</v>
      </c>
      <c r="AI42" s="31">
        <v>105.45797101449276</v>
      </c>
      <c r="AJ42" s="30">
        <v>336</v>
      </c>
      <c r="AK42" s="30">
        <v>91</v>
      </c>
      <c r="AL42" s="30">
        <v>12</v>
      </c>
      <c r="AM42" s="30">
        <v>107</v>
      </c>
      <c r="AN42" s="30">
        <v>321</v>
      </c>
      <c r="AO42" s="30">
        <v>106</v>
      </c>
      <c r="AP42" s="30">
        <v>18</v>
      </c>
      <c r="AQ42" s="30">
        <v>222</v>
      </c>
      <c r="AR42" s="30">
        <v>398</v>
      </c>
      <c r="AS42" s="30">
        <v>117</v>
      </c>
      <c r="AT42" s="30">
        <v>12</v>
      </c>
      <c r="AU42" s="30">
        <v>184</v>
      </c>
      <c r="AV42" s="130">
        <v>165</v>
      </c>
      <c r="AW42" s="130">
        <v>147</v>
      </c>
      <c r="AX42" s="130">
        <v>206</v>
      </c>
      <c r="AY42" s="130">
        <v>121</v>
      </c>
      <c r="AZ42" s="130">
        <v>64</v>
      </c>
      <c r="BA42" s="130">
        <v>181</v>
      </c>
      <c r="BB42" s="30">
        <v>1216</v>
      </c>
      <c r="BC42" s="30">
        <v>1196</v>
      </c>
      <c r="BD42" s="30">
        <v>1358</v>
      </c>
      <c r="BE42" s="30">
        <v>1197</v>
      </c>
      <c r="BF42" s="38">
        <v>157</v>
      </c>
      <c r="BG42" s="38">
        <v>501</v>
      </c>
      <c r="BH42" s="38">
        <v>2245</v>
      </c>
      <c r="BI42" s="38">
        <v>2833</v>
      </c>
      <c r="BJ42" s="36">
        <f t="shared" si="39"/>
        <v>3.3518131101813111</v>
      </c>
      <c r="BK42" s="38">
        <v>501</v>
      </c>
      <c r="BL42" s="38">
        <v>801</v>
      </c>
      <c r="BM42" s="38">
        <v>2451</v>
      </c>
      <c r="BN42" s="38">
        <v>1983</v>
      </c>
      <c r="BO42" s="36">
        <f t="shared" si="40"/>
        <v>3.0313807531380754</v>
      </c>
      <c r="BP42" s="38">
        <v>205</v>
      </c>
      <c r="BQ42" s="38">
        <v>673</v>
      </c>
      <c r="BR42" s="38">
        <v>2685</v>
      </c>
      <c r="BS42" s="38">
        <v>3429</v>
      </c>
      <c r="BT42" s="36">
        <f t="shared" ref="BT42:BT51" si="44">(BP42*1+BQ42*2+BR42*3+BS42*4)/SUM(BP42:BS42)</f>
        <v>3.3355263157894739</v>
      </c>
      <c r="BU42" s="38">
        <v>589</v>
      </c>
      <c r="BV42" s="38">
        <v>1033</v>
      </c>
      <c r="BW42" s="38">
        <v>3089</v>
      </c>
      <c r="BX42" s="38">
        <v>2281</v>
      </c>
      <c r="BY42" s="36">
        <f t="shared" ref="BY42:BY51" si="45">(BU42*1+BV42*2+BW42*3+BX42*4)/SUM(BU42:BX42)</f>
        <v>3.0100114416475972</v>
      </c>
      <c r="BZ42" s="38">
        <v>199</v>
      </c>
      <c r="CA42" s="38">
        <v>580</v>
      </c>
      <c r="CB42" s="38">
        <v>2203</v>
      </c>
      <c r="CC42" s="38">
        <v>2778</v>
      </c>
      <c r="CD42" s="36">
        <f t="shared" ref="CD42:CD51" si="46">(BZ42*1+CA42*2+CB42*3+CC42*4)/SUM(BZ42:CC42)</f>
        <v>3.3125</v>
      </c>
      <c r="CE42" s="38">
        <v>491</v>
      </c>
      <c r="CF42" s="38">
        <v>827</v>
      </c>
      <c r="CG42" s="38">
        <v>2459</v>
      </c>
      <c r="CH42" s="38">
        <v>1983</v>
      </c>
      <c r="CI42" s="36">
        <f t="shared" ref="CI42:CI51" si="47">(CE42*1+CF42*2+CG42*3+CH42*4)/SUM(CE42:CH42)</f>
        <v>3.0302083333333334</v>
      </c>
      <c r="CJ42" s="132">
        <v>303</v>
      </c>
      <c r="CK42" s="26">
        <v>288</v>
      </c>
      <c r="CL42" s="26">
        <v>69</v>
      </c>
      <c r="CM42" s="26">
        <v>17</v>
      </c>
      <c r="CN42" s="26">
        <v>5</v>
      </c>
      <c r="CO42" s="39">
        <f t="shared" si="41"/>
        <v>2.7045790251107831</v>
      </c>
      <c r="CP42" s="40">
        <f t="shared" si="42"/>
        <v>682</v>
      </c>
      <c r="CQ42" s="26">
        <v>8</v>
      </c>
      <c r="CR42" s="26">
        <v>86</v>
      </c>
      <c r="CS42" s="26">
        <v>385</v>
      </c>
      <c r="CT42" s="26">
        <v>203</v>
      </c>
      <c r="CU42" s="39">
        <v>106.29618768328446</v>
      </c>
      <c r="CV42" s="132">
        <v>304</v>
      </c>
      <c r="CW42" s="26">
        <v>280</v>
      </c>
      <c r="CX42" s="26">
        <v>23</v>
      </c>
      <c r="CY42" s="26">
        <v>19</v>
      </c>
      <c r="CZ42" s="26">
        <v>12</v>
      </c>
      <c r="DA42" s="39">
        <f t="shared" si="32"/>
        <v>2.6118210862619806</v>
      </c>
      <c r="DB42" s="40">
        <f t="shared" si="15"/>
        <v>638</v>
      </c>
      <c r="DC42" s="26">
        <v>6</v>
      </c>
      <c r="DD42" s="26">
        <v>59</v>
      </c>
      <c r="DE42" s="26">
        <v>389</v>
      </c>
      <c r="DF42" s="26">
        <v>184</v>
      </c>
      <c r="DG42" s="39">
        <v>106.88714733542319</v>
      </c>
      <c r="DH42" s="132">
        <v>291</v>
      </c>
      <c r="DI42" s="26">
        <v>201</v>
      </c>
      <c r="DJ42" s="26">
        <v>33</v>
      </c>
      <c r="DK42" s="26">
        <v>24</v>
      </c>
      <c r="DL42" s="26">
        <v>5</v>
      </c>
      <c r="DM42" s="39">
        <f t="shared" si="33"/>
        <v>2.6174863387978142</v>
      </c>
      <c r="DN42" s="40">
        <f t="shared" si="34"/>
        <v>554</v>
      </c>
      <c r="DO42" s="26">
        <v>7</v>
      </c>
      <c r="DP42" s="26">
        <v>46</v>
      </c>
      <c r="DQ42" s="26">
        <v>332</v>
      </c>
      <c r="DR42" s="26">
        <v>169</v>
      </c>
      <c r="DS42" s="39">
        <v>107.09205776173285</v>
      </c>
      <c r="DT42" s="44">
        <v>136</v>
      </c>
      <c r="DU42" s="42">
        <v>425</v>
      </c>
      <c r="DV42" s="42">
        <v>79</v>
      </c>
      <c r="DW42" s="42">
        <v>13</v>
      </c>
      <c r="DX42" s="43">
        <f t="shared" si="18"/>
        <v>653</v>
      </c>
      <c r="DY42" s="42">
        <v>362</v>
      </c>
      <c r="DZ42" s="42">
        <v>125</v>
      </c>
      <c r="EA42" s="42">
        <v>64</v>
      </c>
      <c r="EB42" s="42">
        <v>68</v>
      </c>
      <c r="EC42" s="52">
        <v>34</v>
      </c>
      <c r="ED42" s="135">
        <v>171</v>
      </c>
      <c r="EE42" s="135">
        <v>409</v>
      </c>
      <c r="EF42" s="135">
        <v>75</v>
      </c>
      <c r="EG42" s="135">
        <v>12</v>
      </c>
      <c r="EH42" s="43">
        <f t="shared" si="35"/>
        <v>667</v>
      </c>
      <c r="EI42" s="135">
        <v>404</v>
      </c>
      <c r="EJ42" s="135">
        <v>102</v>
      </c>
      <c r="EK42" s="135">
        <v>74</v>
      </c>
      <c r="EL42" s="135">
        <v>66</v>
      </c>
      <c r="EM42" s="135">
        <v>21</v>
      </c>
      <c r="EN42" s="135">
        <v>142</v>
      </c>
      <c r="EO42" s="135">
        <v>345</v>
      </c>
      <c r="EP42" s="135">
        <v>59</v>
      </c>
      <c r="EQ42" s="135">
        <v>14</v>
      </c>
      <c r="ER42" s="43">
        <f t="shared" si="20"/>
        <v>560</v>
      </c>
      <c r="ES42" s="135">
        <v>334</v>
      </c>
      <c r="ET42" s="135">
        <v>100</v>
      </c>
      <c r="EU42" s="135">
        <v>55</v>
      </c>
      <c r="EV42" s="135">
        <v>54</v>
      </c>
      <c r="EW42" s="135">
        <v>17</v>
      </c>
    </row>
    <row r="43" spans="1:153" s="50" customFormat="1" ht="10.5" customHeight="1" x14ac:dyDescent="0.2">
      <c r="A43" s="127">
        <v>1098</v>
      </c>
      <c r="B43" s="127"/>
      <c r="C43" s="27">
        <v>73</v>
      </c>
      <c r="D43" s="28" t="s">
        <v>271</v>
      </c>
      <c r="E43" s="27" t="s">
        <v>111</v>
      </c>
      <c r="F43" s="27" t="s">
        <v>228</v>
      </c>
      <c r="G43" s="27" t="s">
        <v>195</v>
      </c>
      <c r="H43" s="128">
        <f t="shared" si="43"/>
        <v>80</v>
      </c>
      <c r="I43" s="129">
        <v>6</v>
      </c>
      <c r="J43" s="129">
        <v>11</v>
      </c>
      <c r="K43" s="129">
        <v>14</v>
      </c>
      <c r="L43" s="129">
        <v>2</v>
      </c>
      <c r="M43" s="129">
        <v>47</v>
      </c>
      <c r="N43" s="30">
        <v>100.89189189189189</v>
      </c>
      <c r="O43" s="128">
        <f>SUM(P43:T43)</f>
        <v>60</v>
      </c>
      <c r="P43" s="129">
        <v>11</v>
      </c>
      <c r="Q43" s="129">
        <v>7</v>
      </c>
      <c r="R43" s="129">
        <v>8</v>
      </c>
      <c r="S43" s="129">
        <v>2</v>
      </c>
      <c r="T43" s="129">
        <v>32</v>
      </c>
      <c r="U43" s="30">
        <v>102.42857142857143</v>
      </c>
      <c r="V43" s="128">
        <f>SUM(W43:AA43)</f>
        <v>69</v>
      </c>
      <c r="W43" s="129">
        <v>3</v>
      </c>
      <c r="X43" s="129">
        <v>6</v>
      </c>
      <c r="Y43" s="129">
        <v>9</v>
      </c>
      <c r="Z43" s="129">
        <v>6</v>
      </c>
      <c r="AA43" s="129">
        <v>45</v>
      </c>
      <c r="AB43" s="31">
        <v>99.333333333333329</v>
      </c>
      <c r="AC43" s="128">
        <f>SUM(AD43:AH43)</f>
        <v>76</v>
      </c>
      <c r="AD43" s="129">
        <v>6</v>
      </c>
      <c r="AE43" s="129">
        <v>5</v>
      </c>
      <c r="AF43" s="129">
        <v>6</v>
      </c>
      <c r="AG43" s="129">
        <v>5</v>
      </c>
      <c r="AH43" s="129">
        <v>54</v>
      </c>
      <c r="AI43" s="31">
        <v>104.73684210526316</v>
      </c>
      <c r="AJ43" s="30">
        <v>49</v>
      </c>
      <c r="AK43" s="30">
        <v>7</v>
      </c>
      <c r="AL43" s="30">
        <v>3</v>
      </c>
      <c r="AM43" s="30">
        <v>21</v>
      </c>
      <c r="AN43" s="30">
        <v>32</v>
      </c>
      <c r="AO43" s="30">
        <v>4</v>
      </c>
      <c r="AP43" s="30">
        <v>2</v>
      </c>
      <c r="AQ43" s="30">
        <v>22</v>
      </c>
      <c r="AR43" s="30">
        <v>38</v>
      </c>
      <c r="AS43" s="30">
        <v>12</v>
      </c>
      <c r="AT43" s="30">
        <v>1</v>
      </c>
      <c r="AU43" s="30">
        <v>18</v>
      </c>
      <c r="AV43" s="130">
        <v>43</v>
      </c>
      <c r="AW43" s="130">
        <v>20</v>
      </c>
      <c r="AX43" s="130">
        <v>39</v>
      </c>
      <c r="AY43" s="130">
        <v>12</v>
      </c>
      <c r="AZ43" s="130">
        <v>41</v>
      </c>
      <c r="BA43" s="130">
        <v>9</v>
      </c>
      <c r="BB43" s="30">
        <v>135</v>
      </c>
      <c r="BC43" s="30">
        <v>136</v>
      </c>
      <c r="BD43" s="30">
        <v>127</v>
      </c>
      <c r="BE43" s="30">
        <v>141</v>
      </c>
      <c r="BF43" s="38">
        <v>31</v>
      </c>
      <c r="BG43" s="38">
        <v>74</v>
      </c>
      <c r="BH43" s="38">
        <v>293</v>
      </c>
      <c r="BI43" s="38">
        <v>386</v>
      </c>
      <c r="BJ43" s="36">
        <f t="shared" si="39"/>
        <v>3.318877551020408</v>
      </c>
      <c r="BK43" s="38">
        <v>52</v>
      </c>
      <c r="BL43" s="38">
        <v>103</v>
      </c>
      <c r="BM43" s="38">
        <v>315</v>
      </c>
      <c r="BN43" s="38">
        <v>314</v>
      </c>
      <c r="BO43" s="36">
        <f t="shared" si="40"/>
        <v>3.1364795918367347</v>
      </c>
      <c r="BP43" s="38">
        <v>9</v>
      </c>
      <c r="BQ43" s="38">
        <v>65</v>
      </c>
      <c r="BR43" s="38">
        <v>320</v>
      </c>
      <c r="BS43" s="38">
        <v>379</v>
      </c>
      <c r="BT43" s="36">
        <f t="shared" si="44"/>
        <v>3.3829236739974129</v>
      </c>
      <c r="BU43" s="38">
        <v>38</v>
      </c>
      <c r="BV43" s="38">
        <v>101</v>
      </c>
      <c r="BW43" s="38">
        <v>345</v>
      </c>
      <c r="BX43" s="38">
        <v>289</v>
      </c>
      <c r="BY43" s="36">
        <f t="shared" si="45"/>
        <v>3.144890038809832</v>
      </c>
      <c r="BZ43" s="38">
        <v>22</v>
      </c>
      <c r="CA43" s="38">
        <v>71</v>
      </c>
      <c r="CB43" s="38">
        <v>302</v>
      </c>
      <c r="CC43" s="38">
        <v>463</v>
      </c>
      <c r="CD43" s="36">
        <f t="shared" si="46"/>
        <v>3.4055944055944054</v>
      </c>
      <c r="CE43" s="38">
        <v>34</v>
      </c>
      <c r="CF43" s="38">
        <v>117</v>
      </c>
      <c r="CG43" s="38">
        <v>340</v>
      </c>
      <c r="CH43" s="38">
        <v>367</v>
      </c>
      <c r="CI43" s="36">
        <f t="shared" si="47"/>
        <v>3.2121212121212119</v>
      </c>
      <c r="CJ43" s="132">
        <v>21</v>
      </c>
      <c r="CK43" s="26">
        <v>16</v>
      </c>
      <c r="CL43" s="26">
        <v>8</v>
      </c>
      <c r="CM43" s="26">
        <v>3</v>
      </c>
      <c r="CN43" s="26">
        <v>4</v>
      </c>
      <c r="CO43" s="39">
        <f t="shared" si="41"/>
        <v>2.8541666666666665</v>
      </c>
      <c r="CP43" s="40">
        <f t="shared" si="42"/>
        <v>52</v>
      </c>
      <c r="CQ43" s="26">
        <v>1</v>
      </c>
      <c r="CR43" s="26">
        <v>6</v>
      </c>
      <c r="CS43" s="26">
        <v>34</v>
      </c>
      <c r="CT43" s="26">
        <v>11</v>
      </c>
      <c r="CU43" s="39">
        <v>105.67307692307692</v>
      </c>
      <c r="CV43" s="132">
        <v>52</v>
      </c>
      <c r="CW43" s="26">
        <v>20</v>
      </c>
      <c r="CX43" s="26">
        <v>1</v>
      </c>
      <c r="CY43" s="26">
        <v>1</v>
      </c>
      <c r="CZ43" s="26">
        <v>9</v>
      </c>
      <c r="DA43" s="39">
        <f t="shared" si="32"/>
        <v>2.3378378378378377</v>
      </c>
      <c r="DB43" s="40">
        <f t="shared" si="15"/>
        <v>83</v>
      </c>
      <c r="DC43" s="26">
        <v>0</v>
      </c>
      <c r="DD43" s="26">
        <v>13</v>
      </c>
      <c r="DE43" s="26">
        <v>60</v>
      </c>
      <c r="DF43" s="26">
        <v>10</v>
      </c>
      <c r="DG43" s="39">
        <v>105.14457831325301</v>
      </c>
      <c r="DH43" s="132">
        <v>30</v>
      </c>
      <c r="DI43" s="26">
        <v>18</v>
      </c>
      <c r="DJ43" s="26">
        <v>2</v>
      </c>
      <c r="DK43" s="26">
        <v>2</v>
      </c>
      <c r="DL43" s="26">
        <v>6</v>
      </c>
      <c r="DM43" s="39">
        <f t="shared" si="33"/>
        <v>2.5384615384615383</v>
      </c>
      <c r="DN43" s="40">
        <f t="shared" si="34"/>
        <v>58</v>
      </c>
      <c r="DO43" s="26">
        <v>0</v>
      </c>
      <c r="DP43" s="26">
        <v>8</v>
      </c>
      <c r="DQ43" s="26">
        <v>42</v>
      </c>
      <c r="DR43" s="26">
        <v>8</v>
      </c>
      <c r="DS43" s="39">
        <v>105.62068965517241</v>
      </c>
      <c r="DT43" s="44">
        <v>18</v>
      </c>
      <c r="DU43" s="42">
        <v>32</v>
      </c>
      <c r="DV43" s="42">
        <v>9</v>
      </c>
      <c r="DW43" s="42">
        <v>2</v>
      </c>
      <c r="DX43" s="144">
        <f t="shared" si="18"/>
        <v>61</v>
      </c>
      <c r="DY43" s="42">
        <v>23</v>
      </c>
      <c r="DZ43" s="42">
        <v>22</v>
      </c>
      <c r="EA43" s="42">
        <v>4</v>
      </c>
      <c r="EB43" s="42">
        <v>11</v>
      </c>
      <c r="EC43" s="52">
        <v>1</v>
      </c>
      <c r="ED43" s="135">
        <v>25</v>
      </c>
      <c r="EE43" s="135">
        <v>44</v>
      </c>
      <c r="EF43" s="135">
        <v>6</v>
      </c>
      <c r="EG43" s="135">
        <v>0</v>
      </c>
      <c r="EH43" s="43">
        <f t="shared" si="35"/>
        <v>75</v>
      </c>
      <c r="EI43" s="135">
        <v>49</v>
      </c>
      <c r="EJ43" s="135">
        <v>11</v>
      </c>
      <c r="EK43" s="135">
        <v>5</v>
      </c>
      <c r="EL43" s="135">
        <v>9</v>
      </c>
      <c r="EM43" s="135">
        <v>1</v>
      </c>
      <c r="EN43" s="135">
        <v>19</v>
      </c>
      <c r="EO43" s="135">
        <v>36</v>
      </c>
      <c r="EP43" s="135">
        <v>6</v>
      </c>
      <c r="EQ43" s="135">
        <v>1</v>
      </c>
      <c r="ER43" s="43">
        <f t="shared" si="20"/>
        <v>62</v>
      </c>
      <c r="ES43" s="135">
        <v>39</v>
      </c>
      <c r="ET43" s="135">
        <v>7</v>
      </c>
      <c r="EU43" s="135">
        <v>3</v>
      </c>
      <c r="EV43" s="135">
        <v>7</v>
      </c>
      <c r="EW43" s="135">
        <v>6</v>
      </c>
    </row>
    <row r="44" spans="1:153" s="50" customFormat="1" ht="10.5" customHeight="1" x14ac:dyDescent="0.2">
      <c r="A44" s="145">
        <v>1136</v>
      </c>
      <c r="B44" s="145"/>
      <c r="C44" s="27">
        <v>76</v>
      </c>
      <c r="D44" s="28" t="s">
        <v>272</v>
      </c>
      <c r="E44" s="27" t="s">
        <v>116</v>
      </c>
      <c r="F44" s="27" t="s">
        <v>228</v>
      </c>
      <c r="G44" s="27" t="s">
        <v>273</v>
      </c>
      <c r="H44" s="128">
        <f t="shared" si="43"/>
        <v>82</v>
      </c>
      <c r="I44" s="129">
        <v>8</v>
      </c>
      <c r="J44" s="129">
        <v>5</v>
      </c>
      <c r="K44" s="129">
        <v>8</v>
      </c>
      <c r="L44" s="129">
        <v>4</v>
      </c>
      <c r="M44" s="129">
        <v>57</v>
      </c>
      <c r="N44" s="31">
        <v>101.78260869565217</v>
      </c>
      <c r="O44" s="128"/>
      <c r="P44" s="129"/>
      <c r="Q44" s="129"/>
      <c r="R44" s="129"/>
      <c r="S44" s="129"/>
      <c r="T44" s="129"/>
      <c r="U44" s="31"/>
      <c r="V44" s="128"/>
      <c r="W44" s="129"/>
      <c r="X44" s="129"/>
      <c r="Y44" s="129"/>
      <c r="Z44" s="129"/>
      <c r="AA44" s="129"/>
      <c r="AB44" s="31"/>
      <c r="AC44" s="128"/>
      <c r="AD44" s="129"/>
      <c r="AE44" s="129"/>
      <c r="AF44" s="129"/>
      <c r="AG44" s="129"/>
      <c r="AH44" s="129"/>
      <c r="AI44" s="31"/>
      <c r="AJ44" s="30">
        <v>52</v>
      </c>
      <c r="AK44" s="30">
        <v>2</v>
      </c>
      <c r="AL44" s="30">
        <v>0</v>
      </c>
      <c r="AM44" s="30">
        <v>28</v>
      </c>
      <c r="AN44" s="30"/>
      <c r="AO44" s="30"/>
      <c r="AP44" s="30"/>
      <c r="AQ44" s="30"/>
      <c r="AR44" s="30"/>
      <c r="AS44" s="30"/>
      <c r="AT44" s="30"/>
      <c r="AU44" s="30"/>
      <c r="AV44" s="130"/>
      <c r="AW44" s="130">
        <v>3</v>
      </c>
      <c r="AX44" s="130"/>
      <c r="AY44" s="130">
        <v>4</v>
      </c>
      <c r="AZ44" s="130"/>
      <c r="BA44" s="130"/>
      <c r="BB44" s="30">
        <v>179</v>
      </c>
      <c r="BC44" s="30">
        <v>82</v>
      </c>
      <c r="BD44" s="30"/>
      <c r="BE44" s="30"/>
      <c r="BF44" s="38">
        <v>15</v>
      </c>
      <c r="BG44" s="38">
        <v>32</v>
      </c>
      <c r="BH44" s="38">
        <v>160</v>
      </c>
      <c r="BI44" s="38">
        <v>216</v>
      </c>
      <c r="BJ44" s="36">
        <f t="shared" si="39"/>
        <v>3.3640661938534278</v>
      </c>
      <c r="BK44" s="38">
        <v>45</v>
      </c>
      <c r="BL44" s="38">
        <v>68</v>
      </c>
      <c r="BM44" s="38">
        <v>158</v>
      </c>
      <c r="BN44" s="38">
        <v>152</v>
      </c>
      <c r="BO44" s="36">
        <f t="shared" si="40"/>
        <v>2.9858156028368796</v>
      </c>
      <c r="BP44" s="38">
        <v>0</v>
      </c>
      <c r="BQ44" s="38">
        <v>4</v>
      </c>
      <c r="BR44" s="38">
        <v>16</v>
      </c>
      <c r="BS44" s="38">
        <v>16</v>
      </c>
      <c r="BT44" s="36">
        <f t="shared" si="44"/>
        <v>3.3333333333333335</v>
      </c>
      <c r="BU44" s="38">
        <v>6</v>
      </c>
      <c r="BV44" s="38">
        <v>5</v>
      </c>
      <c r="BW44" s="38">
        <v>17</v>
      </c>
      <c r="BX44" s="38">
        <v>8</v>
      </c>
      <c r="BY44" s="36">
        <f t="shared" si="45"/>
        <v>2.75</v>
      </c>
      <c r="BZ44" s="38"/>
      <c r="CA44" s="38"/>
      <c r="CB44" s="38"/>
      <c r="CC44" s="38"/>
      <c r="CD44" s="36" t="s">
        <v>130</v>
      </c>
      <c r="CE44" s="38"/>
      <c r="CF44" s="38"/>
      <c r="CG44" s="38"/>
      <c r="CH44" s="38"/>
      <c r="CI44" s="36" t="s">
        <v>130</v>
      </c>
      <c r="CJ44" s="132">
        <v>38</v>
      </c>
      <c r="CK44" s="26">
        <v>40</v>
      </c>
      <c r="CL44" s="26">
        <v>0</v>
      </c>
      <c r="CM44" s="26">
        <v>1</v>
      </c>
      <c r="CN44" s="26">
        <v>0</v>
      </c>
      <c r="CO44" s="39">
        <f t="shared" si="41"/>
        <v>2.5443037974683542</v>
      </c>
      <c r="CP44" s="40">
        <f t="shared" si="42"/>
        <v>79</v>
      </c>
      <c r="CQ44" s="26">
        <v>0</v>
      </c>
      <c r="CR44" s="26">
        <v>6</v>
      </c>
      <c r="CS44" s="26">
        <v>61</v>
      </c>
      <c r="CT44" s="26">
        <v>12</v>
      </c>
      <c r="CU44" s="39">
        <v>106.9367088607595</v>
      </c>
      <c r="CV44" s="132">
        <v>54</v>
      </c>
      <c r="CW44" s="26">
        <v>29</v>
      </c>
      <c r="CX44" s="26">
        <v>3</v>
      </c>
      <c r="CY44" s="26">
        <v>1</v>
      </c>
      <c r="CZ44" s="26">
        <v>0</v>
      </c>
      <c r="DA44" s="39">
        <f t="shared" si="32"/>
        <v>2.4367816091954024</v>
      </c>
      <c r="DB44" s="40">
        <f t="shared" si="15"/>
        <v>87</v>
      </c>
      <c r="DC44" s="26">
        <v>0</v>
      </c>
      <c r="DD44" s="26">
        <v>5</v>
      </c>
      <c r="DE44" s="26">
        <v>56</v>
      </c>
      <c r="DF44" s="26">
        <v>26</v>
      </c>
      <c r="DG44" s="39">
        <v>107.29885057471265</v>
      </c>
      <c r="DH44" s="132">
        <v>11</v>
      </c>
      <c r="DI44" s="26">
        <v>27</v>
      </c>
      <c r="DJ44" s="26">
        <v>7</v>
      </c>
      <c r="DK44" s="26">
        <v>0</v>
      </c>
      <c r="DL44" s="26">
        <v>0</v>
      </c>
      <c r="DM44" s="39">
        <f t="shared" si="33"/>
        <v>2.911111111111111</v>
      </c>
      <c r="DN44" s="40">
        <f t="shared" si="34"/>
        <v>45</v>
      </c>
      <c r="DO44" s="26">
        <v>0</v>
      </c>
      <c r="DP44" s="26">
        <v>7</v>
      </c>
      <c r="DQ44" s="26">
        <v>32</v>
      </c>
      <c r="DR44" s="26">
        <v>6</v>
      </c>
      <c r="DS44" s="39">
        <v>106.44444444444444</v>
      </c>
      <c r="DT44" s="44">
        <v>20</v>
      </c>
      <c r="DU44" s="42">
        <v>47</v>
      </c>
      <c r="DV44" s="42">
        <v>8</v>
      </c>
      <c r="DW44" s="42">
        <v>3</v>
      </c>
      <c r="DX44" s="43">
        <f t="shared" si="18"/>
        <v>78</v>
      </c>
      <c r="DY44" s="42">
        <v>28</v>
      </c>
      <c r="DZ44" s="42">
        <v>20</v>
      </c>
      <c r="EA44" s="42">
        <v>14</v>
      </c>
      <c r="EB44" s="42">
        <v>8</v>
      </c>
      <c r="EC44" s="52">
        <v>8</v>
      </c>
      <c r="ED44" s="135">
        <v>24</v>
      </c>
      <c r="EE44" s="135">
        <v>54</v>
      </c>
      <c r="EF44" s="135">
        <v>14</v>
      </c>
      <c r="EG44" s="135">
        <v>4</v>
      </c>
      <c r="EH44" s="43">
        <f t="shared" si="35"/>
        <v>96</v>
      </c>
      <c r="EI44" s="135">
        <v>38</v>
      </c>
      <c r="EJ44" s="135">
        <v>24</v>
      </c>
      <c r="EK44" s="135">
        <v>11</v>
      </c>
      <c r="EL44" s="135">
        <v>12</v>
      </c>
      <c r="EM44" s="135">
        <v>11</v>
      </c>
      <c r="EN44" s="135">
        <v>22</v>
      </c>
      <c r="EO44" s="135">
        <v>31</v>
      </c>
      <c r="EP44" s="135">
        <v>5</v>
      </c>
      <c r="EQ44" s="135">
        <v>1</v>
      </c>
      <c r="ER44" s="43">
        <f t="shared" si="20"/>
        <v>59</v>
      </c>
      <c r="ES44" s="135">
        <v>27</v>
      </c>
      <c r="ET44" s="135">
        <v>12</v>
      </c>
      <c r="EU44" s="135">
        <v>6</v>
      </c>
      <c r="EV44" s="135">
        <v>11</v>
      </c>
      <c r="EW44" s="135">
        <v>3</v>
      </c>
    </row>
    <row r="45" spans="1:153" s="50" customFormat="1" ht="10.5" customHeight="1" x14ac:dyDescent="0.2">
      <c r="A45" s="145">
        <v>1136</v>
      </c>
      <c r="B45" s="145"/>
      <c r="C45" s="27">
        <v>77</v>
      </c>
      <c r="D45" s="28" t="s">
        <v>272</v>
      </c>
      <c r="E45" s="27" t="s">
        <v>114</v>
      </c>
      <c r="F45" s="27" t="s">
        <v>228</v>
      </c>
      <c r="G45" s="27" t="s">
        <v>196</v>
      </c>
      <c r="H45" s="128">
        <f t="shared" si="43"/>
        <v>88</v>
      </c>
      <c r="I45" s="129">
        <v>8</v>
      </c>
      <c r="J45" s="129">
        <v>9</v>
      </c>
      <c r="K45" s="129">
        <v>37</v>
      </c>
      <c r="L45" s="129">
        <v>5</v>
      </c>
      <c r="M45" s="129">
        <v>29</v>
      </c>
      <c r="N45" s="31">
        <v>100.39285714285714</v>
      </c>
      <c r="O45" s="128"/>
      <c r="P45" s="129"/>
      <c r="Q45" s="129"/>
      <c r="R45" s="129"/>
      <c r="S45" s="129"/>
      <c r="T45" s="129"/>
      <c r="U45" s="31"/>
      <c r="V45" s="128"/>
      <c r="W45" s="129"/>
      <c r="X45" s="129"/>
      <c r="Y45" s="129"/>
      <c r="Z45" s="129"/>
      <c r="AA45" s="129"/>
      <c r="AB45" s="31"/>
      <c r="AC45" s="128"/>
      <c r="AD45" s="129"/>
      <c r="AE45" s="129"/>
      <c r="AF45" s="129"/>
      <c r="AG45" s="129"/>
      <c r="AH45" s="129"/>
      <c r="AI45" s="31"/>
      <c r="AJ45" s="30">
        <v>44</v>
      </c>
      <c r="AK45" s="30">
        <v>7</v>
      </c>
      <c r="AL45" s="30">
        <v>2</v>
      </c>
      <c r="AM45" s="30">
        <v>35</v>
      </c>
      <c r="AN45" s="30"/>
      <c r="AO45" s="30"/>
      <c r="AP45" s="30"/>
      <c r="AQ45" s="30"/>
      <c r="AR45" s="30"/>
      <c r="AS45" s="30"/>
      <c r="AT45" s="30"/>
      <c r="AU45" s="30"/>
      <c r="AV45" s="130">
        <v>2</v>
      </c>
      <c r="AW45" s="130">
        <v>4</v>
      </c>
      <c r="AX45" s="130"/>
      <c r="AY45" s="130">
        <v>2</v>
      </c>
      <c r="AZ45" s="130"/>
      <c r="BA45" s="130"/>
      <c r="BB45" s="30">
        <v>179</v>
      </c>
      <c r="BC45" s="30">
        <v>86</v>
      </c>
      <c r="BD45" s="30"/>
      <c r="BE45" s="30"/>
      <c r="BF45" s="38">
        <v>9</v>
      </c>
      <c r="BG45" s="38">
        <v>44</v>
      </c>
      <c r="BH45" s="38">
        <v>155</v>
      </c>
      <c r="BI45" s="38">
        <v>207</v>
      </c>
      <c r="BJ45" s="36">
        <f t="shared" si="39"/>
        <v>3.3493975903614457</v>
      </c>
      <c r="BK45" s="38">
        <v>29</v>
      </c>
      <c r="BL45" s="38">
        <v>74</v>
      </c>
      <c r="BM45" s="38">
        <v>193</v>
      </c>
      <c r="BN45" s="38">
        <v>119</v>
      </c>
      <c r="BO45" s="36">
        <f t="shared" si="40"/>
        <v>2.9686746987951809</v>
      </c>
      <c r="BP45" s="38">
        <v>0</v>
      </c>
      <c r="BQ45" s="38">
        <v>3</v>
      </c>
      <c r="BR45" s="38">
        <v>19</v>
      </c>
      <c r="BS45" s="38">
        <v>23</v>
      </c>
      <c r="BT45" s="36">
        <f t="shared" si="44"/>
        <v>3.4444444444444446</v>
      </c>
      <c r="BU45" s="38">
        <v>0</v>
      </c>
      <c r="BV45" s="38">
        <v>5</v>
      </c>
      <c r="BW45" s="38">
        <v>24</v>
      </c>
      <c r="BX45" s="38">
        <v>16</v>
      </c>
      <c r="BY45" s="36">
        <f t="shared" si="45"/>
        <v>3.2444444444444445</v>
      </c>
      <c r="BZ45" s="38"/>
      <c r="CA45" s="38"/>
      <c r="CB45" s="38"/>
      <c r="CC45" s="38"/>
      <c r="CD45" s="36" t="s">
        <v>130</v>
      </c>
      <c r="CE45" s="38"/>
      <c r="CF45" s="38"/>
      <c r="CG45" s="38"/>
      <c r="CH45" s="38"/>
      <c r="CI45" s="36" t="s">
        <v>130</v>
      </c>
      <c r="CJ45" s="132">
        <v>48</v>
      </c>
      <c r="CK45" s="26">
        <v>34</v>
      </c>
      <c r="CL45" s="26">
        <v>1</v>
      </c>
      <c r="CM45" s="26">
        <v>1</v>
      </c>
      <c r="CN45" s="26">
        <v>0</v>
      </c>
      <c r="CO45" s="39">
        <f t="shared" si="41"/>
        <v>2.4642857142857144</v>
      </c>
      <c r="CP45" s="40">
        <f t="shared" si="42"/>
        <v>84</v>
      </c>
      <c r="CQ45" s="26">
        <v>1</v>
      </c>
      <c r="CR45" s="26">
        <v>23</v>
      </c>
      <c r="CS45" s="26">
        <v>52</v>
      </c>
      <c r="CT45" s="26">
        <v>8</v>
      </c>
      <c r="CU45" s="39">
        <v>103.76190476190476</v>
      </c>
      <c r="CV45" s="132">
        <v>44</v>
      </c>
      <c r="CW45" s="26">
        <v>27</v>
      </c>
      <c r="CX45" s="26">
        <v>3</v>
      </c>
      <c r="CY45" s="26">
        <v>0</v>
      </c>
      <c r="CZ45" s="26">
        <v>0</v>
      </c>
      <c r="DA45" s="39">
        <f t="shared" si="32"/>
        <v>2.4459459459459461</v>
      </c>
      <c r="DB45" s="40">
        <f t="shared" si="15"/>
        <v>74</v>
      </c>
      <c r="DC45" s="26">
        <v>1</v>
      </c>
      <c r="DD45" s="26">
        <v>16</v>
      </c>
      <c r="DE45" s="26">
        <v>42</v>
      </c>
      <c r="DF45" s="26">
        <v>15</v>
      </c>
      <c r="DG45" s="39">
        <v>105.12162162162163</v>
      </c>
      <c r="DH45" s="132">
        <v>10</v>
      </c>
      <c r="DI45" s="26">
        <v>35</v>
      </c>
      <c r="DJ45" s="26">
        <v>4</v>
      </c>
      <c r="DK45" s="26">
        <v>0</v>
      </c>
      <c r="DL45" s="26">
        <v>0</v>
      </c>
      <c r="DM45" s="39">
        <f t="shared" si="33"/>
        <v>2.8775510204081631</v>
      </c>
      <c r="DN45" s="40">
        <f t="shared" si="34"/>
        <v>49</v>
      </c>
      <c r="DO45" s="26">
        <v>1</v>
      </c>
      <c r="DP45" s="26">
        <v>4</v>
      </c>
      <c r="DQ45" s="26">
        <v>34</v>
      </c>
      <c r="DR45" s="26">
        <v>10</v>
      </c>
      <c r="DS45" s="39">
        <v>106.63265306122449</v>
      </c>
      <c r="DT45" s="44">
        <v>23</v>
      </c>
      <c r="DU45" s="42">
        <v>59</v>
      </c>
      <c r="DV45" s="42">
        <v>9</v>
      </c>
      <c r="DW45" s="42">
        <v>1</v>
      </c>
      <c r="DX45" s="43">
        <f t="shared" si="18"/>
        <v>92</v>
      </c>
      <c r="DY45" s="42">
        <v>51</v>
      </c>
      <c r="DZ45" s="42">
        <v>18</v>
      </c>
      <c r="EA45" s="42">
        <v>8</v>
      </c>
      <c r="EB45" s="42">
        <v>10</v>
      </c>
      <c r="EC45" s="52">
        <v>5</v>
      </c>
      <c r="ED45" s="135">
        <v>20</v>
      </c>
      <c r="EE45" s="135">
        <v>50</v>
      </c>
      <c r="EF45" s="135">
        <v>8</v>
      </c>
      <c r="EG45" s="135">
        <v>2</v>
      </c>
      <c r="EH45" s="43">
        <f t="shared" si="35"/>
        <v>80</v>
      </c>
      <c r="EI45" s="135">
        <v>45</v>
      </c>
      <c r="EJ45" s="135">
        <v>17</v>
      </c>
      <c r="EK45" s="135">
        <v>3</v>
      </c>
      <c r="EL45" s="135">
        <v>10</v>
      </c>
      <c r="EM45" s="135">
        <v>5</v>
      </c>
      <c r="EN45" s="135">
        <v>16</v>
      </c>
      <c r="EO45" s="135">
        <v>32</v>
      </c>
      <c r="EP45" s="135">
        <v>8</v>
      </c>
      <c r="EQ45" s="135">
        <v>1</v>
      </c>
      <c r="ER45" s="43">
        <f t="shared" si="20"/>
        <v>57</v>
      </c>
      <c r="ES45" s="135">
        <v>29</v>
      </c>
      <c r="ET45" s="135">
        <v>11</v>
      </c>
      <c r="EU45" s="135">
        <v>8</v>
      </c>
      <c r="EV45" s="135">
        <v>7</v>
      </c>
      <c r="EW45" s="135">
        <v>2</v>
      </c>
    </row>
    <row r="46" spans="1:153" s="50" customFormat="1" ht="10.5" customHeight="1" x14ac:dyDescent="0.2">
      <c r="A46" s="127">
        <v>1017</v>
      </c>
      <c r="B46" s="127">
        <v>1140</v>
      </c>
      <c r="C46" s="27">
        <v>80</v>
      </c>
      <c r="D46" s="28" t="s">
        <v>274</v>
      </c>
      <c r="E46" s="27" t="s">
        <v>137</v>
      </c>
      <c r="F46" s="27" t="s">
        <v>228</v>
      </c>
      <c r="G46" s="27" t="s">
        <v>201</v>
      </c>
      <c r="H46" s="128">
        <f t="shared" si="43"/>
        <v>122</v>
      </c>
      <c r="I46" s="129">
        <v>29</v>
      </c>
      <c r="J46" s="129">
        <v>53</v>
      </c>
      <c r="K46" s="129">
        <v>24</v>
      </c>
      <c r="L46" s="129">
        <v>5</v>
      </c>
      <c r="M46" s="129">
        <v>11</v>
      </c>
      <c r="N46" s="31">
        <v>102.15454545454546</v>
      </c>
      <c r="O46" s="128">
        <f t="shared" ref="O46:O51" si="48">SUM(P46:T46)</f>
        <v>89</v>
      </c>
      <c r="P46" s="129">
        <v>18</v>
      </c>
      <c r="Q46" s="129">
        <v>42</v>
      </c>
      <c r="R46" s="129">
        <v>21</v>
      </c>
      <c r="S46" s="129">
        <v>1</v>
      </c>
      <c r="T46" s="129">
        <v>7</v>
      </c>
      <c r="U46" s="31">
        <v>101.94117647058823</v>
      </c>
      <c r="V46" s="128">
        <f t="shared" ref="V46:V51" si="49">SUM(W46:AA46)</f>
        <v>91</v>
      </c>
      <c r="W46" s="129">
        <v>15</v>
      </c>
      <c r="X46" s="129">
        <v>32</v>
      </c>
      <c r="Y46" s="129">
        <v>16</v>
      </c>
      <c r="Z46" s="129">
        <v>5</v>
      </c>
      <c r="AA46" s="129">
        <v>23</v>
      </c>
      <c r="AB46" s="31">
        <v>103.07352941176471</v>
      </c>
      <c r="AC46" s="128">
        <f t="shared" ref="AC46:AC51" si="50">SUM(AD46:AH46)</f>
        <v>161</v>
      </c>
      <c r="AD46" s="129">
        <v>20</v>
      </c>
      <c r="AE46" s="129">
        <v>38</v>
      </c>
      <c r="AF46" s="129">
        <v>39</v>
      </c>
      <c r="AG46" s="129">
        <v>3</v>
      </c>
      <c r="AH46" s="129">
        <v>61</v>
      </c>
      <c r="AI46" s="31">
        <v>104.64646464646465</v>
      </c>
      <c r="AJ46" s="30">
        <v>75</v>
      </c>
      <c r="AK46" s="30">
        <v>24</v>
      </c>
      <c r="AL46" s="30">
        <v>2</v>
      </c>
      <c r="AM46" s="30">
        <v>21</v>
      </c>
      <c r="AN46" s="30">
        <v>50</v>
      </c>
      <c r="AO46" s="30">
        <v>13</v>
      </c>
      <c r="AP46" s="30">
        <v>1</v>
      </c>
      <c r="AQ46" s="30">
        <v>25</v>
      </c>
      <c r="AR46" s="30">
        <v>52</v>
      </c>
      <c r="AS46" s="30">
        <v>11</v>
      </c>
      <c r="AT46" s="30">
        <v>2</v>
      </c>
      <c r="AU46" s="30">
        <v>26</v>
      </c>
      <c r="AV46" s="130">
        <v>16</v>
      </c>
      <c r="AW46" s="130">
        <v>23</v>
      </c>
      <c r="AX46" s="130">
        <v>8</v>
      </c>
      <c r="AY46" s="130">
        <v>8</v>
      </c>
      <c r="AZ46" s="130">
        <v>61</v>
      </c>
      <c r="BA46" s="130">
        <v>10</v>
      </c>
      <c r="BB46" s="30">
        <v>238</v>
      </c>
      <c r="BC46" s="30">
        <v>208</v>
      </c>
      <c r="BD46" s="30">
        <v>178</v>
      </c>
      <c r="BE46" s="30">
        <v>250</v>
      </c>
      <c r="BF46" s="38">
        <v>21</v>
      </c>
      <c r="BG46" s="38">
        <v>80</v>
      </c>
      <c r="BH46" s="38">
        <v>320</v>
      </c>
      <c r="BI46" s="38">
        <v>363</v>
      </c>
      <c r="BJ46" s="36">
        <f t="shared" si="39"/>
        <v>3.3073979591836733</v>
      </c>
      <c r="BK46" s="38">
        <v>43</v>
      </c>
      <c r="BL46" s="38">
        <v>119</v>
      </c>
      <c r="BM46" s="38">
        <v>368</v>
      </c>
      <c r="BN46" s="38">
        <v>254</v>
      </c>
      <c r="BO46" s="36">
        <f t="shared" si="40"/>
        <v>3.0625</v>
      </c>
      <c r="BP46" s="38">
        <v>13</v>
      </c>
      <c r="BQ46" s="38">
        <v>43</v>
      </c>
      <c r="BR46" s="38">
        <v>266</v>
      </c>
      <c r="BS46" s="38">
        <v>336</v>
      </c>
      <c r="BT46" s="36">
        <f t="shared" si="44"/>
        <v>3.405775075987842</v>
      </c>
      <c r="BU46" s="38">
        <v>23</v>
      </c>
      <c r="BV46" s="38">
        <v>75</v>
      </c>
      <c r="BW46" s="38">
        <v>345</v>
      </c>
      <c r="BX46" s="38">
        <v>215</v>
      </c>
      <c r="BY46" s="36">
        <f t="shared" si="45"/>
        <v>3.1428571428571428</v>
      </c>
      <c r="BZ46" s="38">
        <v>43</v>
      </c>
      <c r="CA46" s="38">
        <v>157</v>
      </c>
      <c r="CB46" s="38">
        <v>569</v>
      </c>
      <c r="CC46" s="38">
        <v>653</v>
      </c>
      <c r="CD46" s="36">
        <f t="shared" si="46"/>
        <v>3.2883263009845289</v>
      </c>
      <c r="CE46" s="38">
        <v>92</v>
      </c>
      <c r="CF46" s="38">
        <v>214</v>
      </c>
      <c r="CG46" s="38">
        <v>651</v>
      </c>
      <c r="CH46" s="38">
        <v>465</v>
      </c>
      <c r="CI46" s="36">
        <f t="shared" si="47"/>
        <v>3.0471167369901546</v>
      </c>
      <c r="CJ46" s="132">
        <v>89</v>
      </c>
      <c r="CK46" s="26">
        <v>32</v>
      </c>
      <c r="CL46" s="26">
        <v>5</v>
      </c>
      <c r="CM46" s="26">
        <v>2</v>
      </c>
      <c r="CN46" s="26">
        <v>0</v>
      </c>
      <c r="CO46" s="39">
        <f t="shared" si="41"/>
        <v>2.375</v>
      </c>
      <c r="CP46" s="40">
        <f t="shared" si="42"/>
        <v>128</v>
      </c>
      <c r="CQ46" s="26">
        <v>1</v>
      </c>
      <c r="CR46" s="26">
        <v>12</v>
      </c>
      <c r="CS46" s="26">
        <v>94</v>
      </c>
      <c r="CT46" s="26">
        <v>21</v>
      </c>
      <c r="CU46" s="39">
        <v>107.6796875</v>
      </c>
      <c r="CV46" s="132">
        <v>93</v>
      </c>
      <c r="CW46" s="26">
        <v>17</v>
      </c>
      <c r="CX46" s="26">
        <v>6</v>
      </c>
      <c r="CY46" s="26">
        <v>3</v>
      </c>
      <c r="CZ46" s="26">
        <v>0</v>
      </c>
      <c r="DA46" s="39">
        <f t="shared" si="32"/>
        <v>2.3193277310924372</v>
      </c>
      <c r="DB46" s="40">
        <f t="shared" si="15"/>
        <v>119</v>
      </c>
      <c r="DC46" s="26">
        <v>4</v>
      </c>
      <c r="DD46" s="26">
        <v>8</v>
      </c>
      <c r="DE46" s="26">
        <v>91</v>
      </c>
      <c r="DF46" s="26">
        <v>16</v>
      </c>
      <c r="DG46" s="39">
        <v>106.80672268907563</v>
      </c>
      <c r="DH46" s="132">
        <v>49</v>
      </c>
      <c r="DI46" s="26">
        <v>12</v>
      </c>
      <c r="DJ46" s="26">
        <v>6</v>
      </c>
      <c r="DK46" s="26">
        <v>3</v>
      </c>
      <c r="DL46" s="26">
        <v>0</v>
      </c>
      <c r="DM46" s="39">
        <f t="shared" si="33"/>
        <v>2.4714285714285715</v>
      </c>
      <c r="DN46" s="40">
        <f t="shared" si="34"/>
        <v>70</v>
      </c>
      <c r="DO46" s="26">
        <v>2</v>
      </c>
      <c r="DP46" s="26">
        <v>5</v>
      </c>
      <c r="DQ46" s="26">
        <v>46</v>
      </c>
      <c r="DR46" s="26">
        <v>17</v>
      </c>
      <c r="DS46" s="39">
        <v>106.52857142857142</v>
      </c>
      <c r="DT46" s="44">
        <v>32</v>
      </c>
      <c r="DU46" s="42">
        <v>75</v>
      </c>
      <c r="DV46" s="42">
        <v>17</v>
      </c>
      <c r="DW46" s="42">
        <v>2</v>
      </c>
      <c r="DX46" s="43">
        <f t="shared" si="18"/>
        <v>126</v>
      </c>
      <c r="DY46" s="42">
        <v>75</v>
      </c>
      <c r="DZ46" s="42">
        <v>20</v>
      </c>
      <c r="EA46" s="42">
        <v>17</v>
      </c>
      <c r="EB46" s="42">
        <v>11</v>
      </c>
      <c r="EC46" s="52">
        <v>3</v>
      </c>
      <c r="ED46" s="135">
        <v>31</v>
      </c>
      <c r="EE46" s="135">
        <v>69</v>
      </c>
      <c r="EF46" s="135">
        <v>12</v>
      </c>
      <c r="EG46" s="135">
        <v>2</v>
      </c>
      <c r="EH46" s="43">
        <f t="shared" si="35"/>
        <v>114</v>
      </c>
      <c r="EI46" s="135">
        <v>70</v>
      </c>
      <c r="EJ46" s="135">
        <v>18</v>
      </c>
      <c r="EK46" s="135">
        <v>13</v>
      </c>
      <c r="EL46" s="135">
        <v>10</v>
      </c>
      <c r="EM46" s="135">
        <v>3</v>
      </c>
      <c r="EN46" s="135">
        <v>21</v>
      </c>
      <c r="EO46" s="135">
        <v>52</v>
      </c>
      <c r="EP46" s="135">
        <v>12</v>
      </c>
      <c r="EQ46" s="135">
        <v>2</v>
      </c>
      <c r="ER46" s="43">
        <f t="shared" si="20"/>
        <v>87</v>
      </c>
      <c r="ES46" s="135">
        <v>50</v>
      </c>
      <c r="ET46" s="135">
        <v>19</v>
      </c>
      <c r="EU46" s="135">
        <v>7</v>
      </c>
      <c r="EV46" s="135">
        <v>9</v>
      </c>
      <c r="EW46" s="135">
        <v>2</v>
      </c>
    </row>
    <row r="47" spans="1:153" s="50" customFormat="1" ht="10.5" customHeight="1" x14ac:dyDescent="0.2">
      <c r="A47" s="127">
        <v>1217</v>
      </c>
      <c r="B47" s="127" t="s">
        <v>275</v>
      </c>
      <c r="C47" s="27">
        <v>81</v>
      </c>
      <c r="D47" s="28" t="s">
        <v>276</v>
      </c>
      <c r="E47" s="27" t="s">
        <v>137</v>
      </c>
      <c r="F47" s="27" t="s">
        <v>228</v>
      </c>
      <c r="G47" s="27" t="s">
        <v>203</v>
      </c>
      <c r="H47" s="128">
        <f t="shared" si="43"/>
        <v>274</v>
      </c>
      <c r="I47" s="129">
        <v>54</v>
      </c>
      <c r="J47" s="129">
        <v>95</v>
      </c>
      <c r="K47" s="129">
        <v>53</v>
      </c>
      <c r="L47" s="129">
        <v>10</v>
      </c>
      <c r="M47" s="129">
        <v>62</v>
      </c>
      <c r="N47" s="31">
        <v>99.93518518518519</v>
      </c>
      <c r="O47" s="128">
        <f t="shared" si="48"/>
        <v>299</v>
      </c>
      <c r="P47" s="129">
        <v>37</v>
      </c>
      <c r="Q47" s="129">
        <v>57</v>
      </c>
      <c r="R47" s="129">
        <v>49</v>
      </c>
      <c r="S47" s="129">
        <v>22</v>
      </c>
      <c r="T47" s="129">
        <v>134</v>
      </c>
      <c r="U47" s="31">
        <v>100.52380952380952</v>
      </c>
      <c r="V47" s="128">
        <f t="shared" si="49"/>
        <v>273</v>
      </c>
      <c r="W47" s="129">
        <v>23</v>
      </c>
      <c r="X47" s="129">
        <v>49</v>
      </c>
      <c r="Y47" s="129">
        <v>47</v>
      </c>
      <c r="Z47" s="129">
        <v>17</v>
      </c>
      <c r="AA47" s="129">
        <v>137</v>
      </c>
      <c r="AB47" s="31">
        <v>100.07352941176471</v>
      </c>
      <c r="AC47" s="128">
        <f t="shared" si="50"/>
        <v>351</v>
      </c>
      <c r="AD47" s="129">
        <v>70</v>
      </c>
      <c r="AE47" s="129">
        <v>81</v>
      </c>
      <c r="AF47" s="129">
        <v>63</v>
      </c>
      <c r="AG47" s="129">
        <v>22</v>
      </c>
      <c r="AH47" s="129">
        <v>115</v>
      </c>
      <c r="AI47" s="31">
        <v>100.28270042194093</v>
      </c>
      <c r="AJ47" s="30">
        <v>72</v>
      </c>
      <c r="AK47" s="30">
        <v>88</v>
      </c>
      <c r="AL47" s="30">
        <v>12</v>
      </c>
      <c r="AM47" s="30">
        <v>102</v>
      </c>
      <c r="AN47" s="30">
        <v>155</v>
      </c>
      <c r="AO47" s="30">
        <v>80</v>
      </c>
      <c r="AP47" s="30">
        <v>10</v>
      </c>
      <c r="AQ47" s="30">
        <v>54</v>
      </c>
      <c r="AR47" s="30">
        <v>122</v>
      </c>
      <c r="AS47" s="30">
        <v>48</v>
      </c>
      <c r="AT47" s="30">
        <v>5</v>
      </c>
      <c r="AU47" s="30">
        <v>98</v>
      </c>
      <c r="AV47" s="130">
        <v>71</v>
      </c>
      <c r="AW47" s="130">
        <v>33</v>
      </c>
      <c r="AX47" s="130">
        <v>43</v>
      </c>
      <c r="AY47" s="130">
        <v>56</v>
      </c>
      <c r="AZ47" s="130">
        <v>125</v>
      </c>
      <c r="BA47" s="130">
        <v>21</v>
      </c>
      <c r="BB47" s="30">
        <v>478</v>
      </c>
      <c r="BC47" s="30">
        <v>556</v>
      </c>
      <c r="BD47" s="30">
        <v>556</v>
      </c>
      <c r="BE47" s="30">
        <v>609</v>
      </c>
      <c r="BF47" s="38">
        <v>81</v>
      </c>
      <c r="BG47" s="38">
        <v>265</v>
      </c>
      <c r="BH47" s="38">
        <v>1033</v>
      </c>
      <c r="BI47" s="38">
        <v>1267</v>
      </c>
      <c r="BJ47" s="36">
        <f t="shared" si="39"/>
        <v>3.3174603174603177</v>
      </c>
      <c r="BK47" s="38">
        <v>158</v>
      </c>
      <c r="BL47" s="38">
        <v>326</v>
      </c>
      <c r="BM47" s="38">
        <v>1218</v>
      </c>
      <c r="BN47" s="38">
        <v>944</v>
      </c>
      <c r="BO47" s="36">
        <f t="shared" si="40"/>
        <v>3.1141345427059712</v>
      </c>
      <c r="BP47" s="38">
        <v>99</v>
      </c>
      <c r="BQ47" s="38">
        <v>287</v>
      </c>
      <c r="BR47" s="38">
        <v>1229</v>
      </c>
      <c r="BS47" s="38">
        <v>1279</v>
      </c>
      <c r="BT47" s="36">
        <f t="shared" si="44"/>
        <v>3.2743607463718036</v>
      </c>
      <c r="BU47" s="38">
        <v>153</v>
      </c>
      <c r="BV47" s="38">
        <v>323</v>
      </c>
      <c r="BW47" s="38">
        <v>1316</v>
      </c>
      <c r="BX47" s="38">
        <v>1102</v>
      </c>
      <c r="BY47" s="36">
        <f t="shared" si="45"/>
        <v>3.1634416033172079</v>
      </c>
      <c r="BZ47" s="38">
        <v>134</v>
      </c>
      <c r="CA47" s="38">
        <v>367</v>
      </c>
      <c r="CB47" s="38">
        <v>1280</v>
      </c>
      <c r="CC47" s="38">
        <v>1769</v>
      </c>
      <c r="CD47" s="36">
        <f t="shared" si="46"/>
        <v>3.3194366197183101</v>
      </c>
      <c r="CE47" s="38">
        <v>269</v>
      </c>
      <c r="CF47" s="38">
        <v>524</v>
      </c>
      <c r="CG47" s="38">
        <v>1477</v>
      </c>
      <c r="CH47" s="38">
        <v>1280</v>
      </c>
      <c r="CI47" s="36">
        <f t="shared" si="47"/>
        <v>3.0614084507042252</v>
      </c>
      <c r="CJ47" s="132">
        <v>91</v>
      </c>
      <c r="CK47" s="26">
        <v>114</v>
      </c>
      <c r="CL47" s="26">
        <v>17</v>
      </c>
      <c r="CM47" s="26">
        <v>7</v>
      </c>
      <c r="CN47" s="26">
        <v>0</v>
      </c>
      <c r="CO47" s="39">
        <f t="shared" si="41"/>
        <v>2.7379912663755457</v>
      </c>
      <c r="CP47" s="40">
        <f t="shared" si="42"/>
        <v>229</v>
      </c>
      <c r="CQ47" s="26">
        <v>2</v>
      </c>
      <c r="CR47" s="26">
        <v>17</v>
      </c>
      <c r="CS47" s="26">
        <v>148</v>
      </c>
      <c r="CT47" s="26">
        <v>62</v>
      </c>
      <c r="CU47" s="39">
        <v>107.34061135371179</v>
      </c>
      <c r="CV47" s="132">
        <v>99</v>
      </c>
      <c r="CW47" s="26">
        <v>74</v>
      </c>
      <c r="CX47" s="26">
        <v>8</v>
      </c>
      <c r="CY47" s="26">
        <v>5</v>
      </c>
      <c r="CZ47" s="26">
        <v>0</v>
      </c>
      <c r="DA47" s="39">
        <f t="shared" si="32"/>
        <v>2.564516129032258</v>
      </c>
      <c r="DB47" s="40">
        <f t="shared" si="15"/>
        <v>186</v>
      </c>
      <c r="DC47" s="26">
        <v>0</v>
      </c>
      <c r="DD47" s="26">
        <v>19</v>
      </c>
      <c r="DE47" s="26">
        <v>107</v>
      </c>
      <c r="DF47" s="26">
        <v>60</v>
      </c>
      <c r="DG47" s="39">
        <v>107.09677419354838</v>
      </c>
      <c r="DH47" s="132">
        <v>202</v>
      </c>
      <c r="DI47" s="26">
        <v>126</v>
      </c>
      <c r="DJ47" s="26">
        <v>8</v>
      </c>
      <c r="DK47" s="26">
        <v>7</v>
      </c>
      <c r="DL47" s="26">
        <v>6</v>
      </c>
      <c r="DM47" s="39">
        <f t="shared" si="33"/>
        <v>2.4752186588921283</v>
      </c>
      <c r="DN47" s="40">
        <f t="shared" si="34"/>
        <v>349</v>
      </c>
      <c r="DO47" s="26">
        <v>5</v>
      </c>
      <c r="DP47" s="26">
        <v>56</v>
      </c>
      <c r="DQ47" s="26">
        <v>222</v>
      </c>
      <c r="DR47" s="26">
        <v>66</v>
      </c>
      <c r="DS47" s="39">
        <v>105.85386819484241</v>
      </c>
      <c r="DT47" s="44">
        <v>32</v>
      </c>
      <c r="DU47" s="42">
        <v>145</v>
      </c>
      <c r="DV47" s="42">
        <v>45</v>
      </c>
      <c r="DW47" s="42">
        <v>5</v>
      </c>
      <c r="DX47" s="43">
        <f t="shared" si="18"/>
        <v>227</v>
      </c>
      <c r="DY47" s="42">
        <v>87</v>
      </c>
      <c r="DZ47" s="42">
        <v>58</v>
      </c>
      <c r="EA47" s="42">
        <v>52</v>
      </c>
      <c r="EB47" s="42">
        <v>22</v>
      </c>
      <c r="EC47" s="52">
        <v>8</v>
      </c>
      <c r="ED47" s="135">
        <v>32</v>
      </c>
      <c r="EE47" s="135">
        <v>96</v>
      </c>
      <c r="EF47" s="135">
        <v>33</v>
      </c>
      <c r="EG47" s="135">
        <v>3</v>
      </c>
      <c r="EH47" s="43">
        <f t="shared" si="35"/>
        <v>164</v>
      </c>
      <c r="EI47" s="135">
        <v>82</v>
      </c>
      <c r="EJ47" s="135">
        <v>34</v>
      </c>
      <c r="EK47" s="135">
        <v>22</v>
      </c>
      <c r="EL47" s="135">
        <v>22</v>
      </c>
      <c r="EM47" s="135">
        <v>4</v>
      </c>
      <c r="EN47" s="135">
        <v>56</v>
      </c>
      <c r="EO47" s="135">
        <v>212</v>
      </c>
      <c r="EP47" s="135">
        <v>56</v>
      </c>
      <c r="EQ47" s="135">
        <v>17</v>
      </c>
      <c r="ER47" s="43">
        <f t="shared" si="20"/>
        <v>341</v>
      </c>
      <c r="ES47" s="135">
        <v>157</v>
      </c>
      <c r="ET47" s="135">
        <v>83</v>
      </c>
      <c r="EU47" s="135">
        <v>46</v>
      </c>
      <c r="EV47" s="135">
        <v>43</v>
      </c>
      <c r="EW47" s="135">
        <v>12</v>
      </c>
    </row>
    <row r="48" spans="1:153" s="50" customFormat="1" ht="10.5" customHeight="1" x14ac:dyDescent="0.2">
      <c r="A48" s="127">
        <v>1097</v>
      </c>
      <c r="B48" s="127"/>
      <c r="C48" s="27">
        <v>90</v>
      </c>
      <c r="D48" s="28" t="s">
        <v>277</v>
      </c>
      <c r="E48" s="27" t="s">
        <v>137</v>
      </c>
      <c r="F48" s="27" t="s">
        <v>278</v>
      </c>
      <c r="G48" s="27" t="s">
        <v>206</v>
      </c>
      <c r="H48" s="128">
        <f t="shared" si="43"/>
        <v>49</v>
      </c>
      <c r="I48" s="129">
        <v>2</v>
      </c>
      <c r="J48" s="129">
        <v>6</v>
      </c>
      <c r="K48" s="129">
        <v>20</v>
      </c>
      <c r="L48" s="129"/>
      <c r="M48" s="129">
        <v>21</v>
      </c>
      <c r="N48" s="31">
        <v>103.57142857142857</v>
      </c>
      <c r="O48" s="128">
        <f t="shared" si="48"/>
        <v>46</v>
      </c>
      <c r="P48" s="129">
        <v>5</v>
      </c>
      <c r="Q48" s="129">
        <v>4</v>
      </c>
      <c r="R48" s="129">
        <v>6</v>
      </c>
      <c r="S48" s="129">
        <v>4</v>
      </c>
      <c r="T48" s="129">
        <v>27</v>
      </c>
      <c r="U48" s="31">
        <v>104.41176470588235</v>
      </c>
      <c r="V48" s="128">
        <f t="shared" si="49"/>
        <v>70</v>
      </c>
      <c r="W48" s="129">
        <v>6</v>
      </c>
      <c r="X48" s="129">
        <v>7</v>
      </c>
      <c r="Y48" s="129">
        <v>22</v>
      </c>
      <c r="Z48" s="129">
        <v>4</v>
      </c>
      <c r="AA48" s="129">
        <v>31</v>
      </c>
      <c r="AB48" s="31">
        <v>103.55555555555556</v>
      </c>
      <c r="AC48" s="128">
        <f t="shared" si="50"/>
        <v>71</v>
      </c>
      <c r="AD48" s="129">
        <v>8</v>
      </c>
      <c r="AE48" s="129">
        <v>12</v>
      </c>
      <c r="AF48" s="129">
        <v>18</v>
      </c>
      <c r="AG48" s="129">
        <v>2</v>
      </c>
      <c r="AH48" s="129">
        <v>31</v>
      </c>
      <c r="AI48" s="31">
        <v>106.35135135135135</v>
      </c>
      <c r="AJ48" s="30">
        <v>24</v>
      </c>
      <c r="AK48" s="30">
        <v>5</v>
      </c>
      <c r="AL48" s="30">
        <v>6</v>
      </c>
      <c r="AM48" s="30">
        <v>14</v>
      </c>
      <c r="AN48" s="30">
        <v>28</v>
      </c>
      <c r="AO48" s="30">
        <v>1</v>
      </c>
      <c r="AP48" s="30">
        <v>0</v>
      </c>
      <c r="AQ48" s="30">
        <v>17</v>
      </c>
      <c r="AR48" s="30">
        <v>37</v>
      </c>
      <c r="AS48" s="30">
        <v>5</v>
      </c>
      <c r="AT48" s="30">
        <v>0</v>
      </c>
      <c r="AU48" s="30">
        <v>28</v>
      </c>
      <c r="AV48" s="130">
        <v>24</v>
      </c>
      <c r="AW48" s="130">
        <v>8</v>
      </c>
      <c r="AX48" s="130">
        <v>17</v>
      </c>
      <c r="AY48" s="130">
        <v>14</v>
      </c>
      <c r="AZ48" s="130">
        <v>20</v>
      </c>
      <c r="BA48" s="130">
        <v>22</v>
      </c>
      <c r="BB48" s="30">
        <v>103</v>
      </c>
      <c r="BC48" s="30">
        <v>87</v>
      </c>
      <c r="BD48" s="30">
        <v>115</v>
      </c>
      <c r="BE48" s="30">
        <v>138</v>
      </c>
      <c r="BF48" s="38">
        <v>16</v>
      </c>
      <c r="BG48" s="38">
        <v>43</v>
      </c>
      <c r="BH48" s="38">
        <v>200</v>
      </c>
      <c r="BI48" s="38">
        <v>236</v>
      </c>
      <c r="BJ48" s="36">
        <f t="shared" si="39"/>
        <v>3.3252525252525253</v>
      </c>
      <c r="BK48" s="38">
        <v>25</v>
      </c>
      <c r="BL48" s="38">
        <v>72</v>
      </c>
      <c r="BM48" s="38">
        <v>204</v>
      </c>
      <c r="BN48" s="38">
        <v>194</v>
      </c>
      <c r="BO48" s="36">
        <f t="shared" si="40"/>
        <v>3.1454545454545455</v>
      </c>
      <c r="BP48" s="38">
        <v>17</v>
      </c>
      <c r="BQ48" s="38">
        <v>59</v>
      </c>
      <c r="BR48" s="38">
        <v>226</v>
      </c>
      <c r="BS48" s="38">
        <v>301</v>
      </c>
      <c r="BT48" s="36">
        <f t="shared" si="44"/>
        <v>3.3449419568822556</v>
      </c>
      <c r="BU48" s="38">
        <v>50</v>
      </c>
      <c r="BV48" s="38">
        <v>90</v>
      </c>
      <c r="BW48" s="38">
        <v>220</v>
      </c>
      <c r="BX48" s="38">
        <v>243</v>
      </c>
      <c r="BY48" s="36">
        <f t="shared" si="45"/>
        <v>3.0878938640132669</v>
      </c>
      <c r="BZ48" s="38">
        <v>22</v>
      </c>
      <c r="CA48" s="38">
        <v>66</v>
      </c>
      <c r="CB48" s="38">
        <v>226</v>
      </c>
      <c r="CC48" s="38">
        <v>362</v>
      </c>
      <c r="CD48" s="36">
        <f t="shared" si="46"/>
        <v>3.3727810650887573</v>
      </c>
      <c r="CE48" s="38">
        <v>65</v>
      </c>
      <c r="CF48" s="38">
        <v>97</v>
      </c>
      <c r="CG48" s="38">
        <v>274</v>
      </c>
      <c r="CH48" s="38">
        <v>240</v>
      </c>
      <c r="CI48" s="36">
        <f t="shared" si="47"/>
        <v>3.0192307692307692</v>
      </c>
      <c r="CJ48" s="132">
        <v>22</v>
      </c>
      <c r="CK48" s="26">
        <v>13</v>
      </c>
      <c r="CL48" s="26">
        <v>4</v>
      </c>
      <c r="CM48" s="26">
        <v>1</v>
      </c>
      <c r="CN48" s="26">
        <v>0</v>
      </c>
      <c r="CO48" s="39">
        <f t="shared" si="41"/>
        <v>2.6</v>
      </c>
      <c r="CP48" s="40">
        <f t="shared" si="42"/>
        <v>40</v>
      </c>
      <c r="CQ48" s="26">
        <v>0</v>
      </c>
      <c r="CR48" s="26">
        <v>6</v>
      </c>
      <c r="CS48" s="26">
        <v>28</v>
      </c>
      <c r="CT48" s="26">
        <v>6</v>
      </c>
      <c r="CU48" s="39">
        <v>106.175</v>
      </c>
      <c r="CV48" s="132">
        <v>20</v>
      </c>
      <c r="CW48" s="26">
        <v>12</v>
      </c>
      <c r="CX48" s="26">
        <v>4</v>
      </c>
      <c r="CY48" s="26">
        <v>2</v>
      </c>
      <c r="CZ48" s="26">
        <v>0</v>
      </c>
      <c r="DA48" s="39">
        <f t="shared" si="32"/>
        <v>2.6842105263157894</v>
      </c>
      <c r="DB48" s="40">
        <f t="shared" si="15"/>
        <v>38</v>
      </c>
      <c r="DC48" s="26">
        <v>1</v>
      </c>
      <c r="DD48" s="26">
        <v>6</v>
      </c>
      <c r="DE48" s="26">
        <v>28</v>
      </c>
      <c r="DF48" s="26">
        <v>3</v>
      </c>
      <c r="DG48" s="39">
        <v>104.65789473684211</v>
      </c>
      <c r="DH48" s="132">
        <v>21</v>
      </c>
      <c r="DI48" s="26">
        <v>11</v>
      </c>
      <c r="DJ48" s="26">
        <v>6</v>
      </c>
      <c r="DK48" s="26">
        <v>2</v>
      </c>
      <c r="DL48" s="26">
        <v>0</v>
      </c>
      <c r="DM48" s="39">
        <f t="shared" si="33"/>
        <v>2.7250000000000001</v>
      </c>
      <c r="DN48" s="40">
        <f t="shared" si="34"/>
        <v>40</v>
      </c>
      <c r="DO48" s="26">
        <v>0</v>
      </c>
      <c r="DP48" s="26">
        <v>10</v>
      </c>
      <c r="DQ48" s="26">
        <v>24</v>
      </c>
      <c r="DR48" s="26">
        <v>6</v>
      </c>
      <c r="DS48" s="39">
        <v>104.925</v>
      </c>
      <c r="DT48" s="44">
        <v>21</v>
      </c>
      <c r="DU48" s="42">
        <v>15</v>
      </c>
      <c r="DV48" s="42">
        <v>2</v>
      </c>
      <c r="DW48" s="42">
        <v>0</v>
      </c>
      <c r="DX48" s="43">
        <f t="shared" si="18"/>
        <v>38</v>
      </c>
      <c r="DY48" s="42">
        <v>27</v>
      </c>
      <c r="DZ48" s="42">
        <v>6</v>
      </c>
      <c r="EA48" s="42">
        <v>5</v>
      </c>
      <c r="EB48" s="42">
        <v>0</v>
      </c>
      <c r="EC48" s="52">
        <v>0</v>
      </c>
      <c r="ED48" s="135">
        <v>13</v>
      </c>
      <c r="EE48" s="135">
        <v>22</v>
      </c>
      <c r="EF48" s="135">
        <v>4</v>
      </c>
      <c r="EG48" s="135">
        <v>1</v>
      </c>
      <c r="EH48" s="43">
        <f t="shared" si="35"/>
        <v>40</v>
      </c>
      <c r="EI48" s="135">
        <v>28</v>
      </c>
      <c r="EJ48" s="135">
        <v>5</v>
      </c>
      <c r="EK48" s="135">
        <v>4</v>
      </c>
      <c r="EL48" s="135">
        <v>3</v>
      </c>
      <c r="EM48" s="135">
        <v>0</v>
      </c>
      <c r="EN48" s="135">
        <v>16</v>
      </c>
      <c r="EO48" s="135">
        <v>26</v>
      </c>
      <c r="EP48" s="135">
        <v>4</v>
      </c>
      <c r="EQ48" s="135">
        <v>1</v>
      </c>
      <c r="ER48" s="43">
        <f t="shared" si="20"/>
        <v>47</v>
      </c>
      <c r="ES48" s="135">
        <v>28</v>
      </c>
      <c r="ET48" s="135">
        <v>8</v>
      </c>
      <c r="EU48" s="135">
        <v>5</v>
      </c>
      <c r="EV48" s="135">
        <v>2</v>
      </c>
      <c r="EW48" s="135">
        <v>4</v>
      </c>
    </row>
    <row r="49" spans="1:153" s="50" customFormat="1" ht="10.5" customHeight="1" x14ac:dyDescent="0.2">
      <c r="A49" s="136">
        <v>1260</v>
      </c>
      <c r="B49" s="136">
        <v>1092</v>
      </c>
      <c r="C49" s="27">
        <v>91</v>
      </c>
      <c r="D49" s="70" t="s">
        <v>279</v>
      </c>
      <c r="E49" s="27" t="s">
        <v>137</v>
      </c>
      <c r="F49" s="27" t="s">
        <v>278</v>
      </c>
      <c r="G49" s="27" t="s">
        <v>208</v>
      </c>
      <c r="H49" s="128">
        <f t="shared" si="43"/>
        <v>116</v>
      </c>
      <c r="I49" s="129">
        <v>6</v>
      </c>
      <c r="J49" s="129">
        <v>20</v>
      </c>
      <c r="K49" s="129">
        <v>36</v>
      </c>
      <c r="L49" s="129">
        <v>5</v>
      </c>
      <c r="M49" s="129">
        <v>49</v>
      </c>
      <c r="N49" s="31">
        <v>103.27692307692308</v>
      </c>
      <c r="O49" s="128">
        <f t="shared" si="48"/>
        <v>111</v>
      </c>
      <c r="P49" s="129">
        <v>22</v>
      </c>
      <c r="Q49" s="129">
        <v>13</v>
      </c>
      <c r="R49" s="129">
        <v>31</v>
      </c>
      <c r="S49" s="129">
        <v>7</v>
      </c>
      <c r="T49" s="129">
        <v>38</v>
      </c>
      <c r="U49" s="31">
        <v>102.40579710144928</v>
      </c>
      <c r="V49" s="128">
        <f t="shared" si="49"/>
        <v>124</v>
      </c>
      <c r="W49" s="129">
        <v>11</v>
      </c>
      <c r="X49" s="129">
        <v>17</v>
      </c>
      <c r="Y49" s="129">
        <v>49</v>
      </c>
      <c r="Z49" s="129">
        <v>6</v>
      </c>
      <c r="AA49" s="129">
        <v>41</v>
      </c>
      <c r="AB49" s="31">
        <v>103.9753086419753</v>
      </c>
      <c r="AC49" s="128">
        <f t="shared" si="50"/>
        <v>126</v>
      </c>
      <c r="AD49" s="129">
        <v>11</v>
      </c>
      <c r="AE49" s="129">
        <v>26</v>
      </c>
      <c r="AF49" s="129">
        <v>48</v>
      </c>
      <c r="AG49" s="129">
        <v>4</v>
      </c>
      <c r="AH49" s="129">
        <v>37</v>
      </c>
      <c r="AI49" s="31">
        <v>105.27586206896552</v>
      </c>
      <c r="AJ49" s="30">
        <v>60</v>
      </c>
      <c r="AK49" s="30">
        <v>8</v>
      </c>
      <c r="AL49" s="30">
        <v>3</v>
      </c>
      <c r="AM49" s="30">
        <v>45</v>
      </c>
      <c r="AN49" s="30">
        <v>70</v>
      </c>
      <c r="AO49" s="30">
        <v>5</v>
      </c>
      <c r="AP49" s="30">
        <v>0</v>
      </c>
      <c r="AQ49" s="30">
        <v>36</v>
      </c>
      <c r="AR49" s="30">
        <v>83</v>
      </c>
      <c r="AS49" s="30">
        <v>5</v>
      </c>
      <c r="AT49" s="30">
        <v>1</v>
      </c>
      <c r="AU49" s="30">
        <v>35</v>
      </c>
      <c r="AV49" s="130">
        <v>39</v>
      </c>
      <c r="AW49" s="130">
        <v>19</v>
      </c>
      <c r="AX49" s="130">
        <v>32</v>
      </c>
      <c r="AY49" s="130">
        <v>24</v>
      </c>
      <c r="AZ49" s="130">
        <v>40</v>
      </c>
      <c r="BA49" s="130">
        <v>24</v>
      </c>
      <c r="BB49" s="30">
        <v>230</v>
      </c>
      <c r="BC49" s="30">
        <v>223</v>
      </c>
      <c r="BD49" s="30">
        <v>233</v>
      </c>
      <c r="BE49" s="30">
        <v>249</v>
      </c>
      <c r="BF49" s="38">
        <v>24</v>
      </c>
      <c r="BG49" s="38">
        <v>94</v>
      </c>
      <c r="BH49" s="38">
        <v>534</v>
      </c>
      <c r="BI49" s="38">
        <v>585</v>
      </c>
      <c r="BJ49" s="36">
        <f t="shared" si="39"/>
        <v>3.3581244947453515</v>
      </c>
      <c r="BK49" s="38">
        <v>97</v>
      </c>
      <c r="BL49" s="38">
        <v>171</v>
      </c>
      <c r="BM49" s="38">
        <v>522</v>
      </c>
      <c r="BN49" s="38">
        <v>447</v>
      </c>
      <c r="BO49" s="36">
        <f t="shared" si="40"/>
        <v>3.0662894098625708</v>
      </c>
      <c r="BP49" s="38">
        <v>23</v>
      </c>
      <c r="BQ49" s="38">
        <v>115</v>
      </c>
      <c r="BR49" s="38">
        <v>496</v>
      </c>
      <c r="BS49" s="38">
        <v>633</v>
      </c>
      <c r="BT49" s="36">
        <f t="shared" si="44"/>
        <v>3.3725335438042618</v>
      </c>
      <c r="BU49" s="38">
        <v>93</v>
      </c>
      <c r="BV49" s="38">
        <v>209</v>
      </c>
      <c r="BW49" s="38">
        <v>510</v>
      </c>
      <c r="BX49" s="38">
        <v>455</v>
      </c>
      <c r="BY49" s="36">
        <f t="shared" si="45"/>
        <v>3.0473559589581689</v>
      </c>
      <c r="BZ49" s="38">
        <v>37</v>
      </c>
      <c r="CA49" s="38">
        <v>110</v>
      </c>
      <c r="CB49" s="38">
        <v>486</v>
      </c>
      <c r="CC49" s="38">
        <v>574</v>
      </c>
      <c r="CD49" s="36">
        <f t="shared" si="46"/>
        <v>3.3231151615575807</v>
      </c>
      <c r="CE49" s="38">
        <v>93</v>
      </c>
      <c r="CF49" s="38">
        <v>207</v>
      </c>
      <c r="CG49" s="38">
        <v>533</v>
      </c>
      <c r="CH49" s="38">
        <v>374</v>
      </c>
      <c r="CI49" s="36">
        <f t="shared" si="47"/>
        <v>2.9842584921292459</v>
      </c>
      <c r="CJ49" s="132">
        <v>71</v>
      </c>
      <c r="CK49" s="26">
        <v>48</v>
      </c>
      <c r="CL49" s="26">
        <v>7</v>
      </c>
      <c r="CM49" s="26">
        <v>5</v>
      </c>
      <c r="CN49" s="26">
        <v>11</v>
      </c>
      <c r="CO49" s="39">
        <f t="shared" si="41"/>
        <v>2.5877862595419847</v>
      </c>
      <c r="CP49" s="40">
        <f t="shared" si="42"/>
        <v>142</v>
      </c>
      <c r="CQ49" s="26">
        <v>0</v>
      </c>
      <c r="CR49" s="26">
        <v>10</v>
      </c>
      <c r="CS49" s="26">
        <v>94</v>
      </c>
      <c r="CT49" s="26">
        <v>38</v>
      </c>
      <c r="CU49" s="39">
        <v>107.14788732394366</v>
      </c>
      <c r="CV49" s="132">
        <v>70</v>
      </c>
      <c r="CW49" s="26">
        <v>23</v>
      </c>
      <c r="CX49" s="26">
        <v>4</v>
      </c>
      <c r="CY49" s="26">
        <v>1</v>
      </c>
      <c r="CZ49" s="26">
        <v>4</v>
      </c>
      <c r="DA49" s="39">
        <f t="shared" si="32"/>
        <v>2.3469387755102042</v>
      </c>
      <c r="DB49" s="40">
        <f t="shared" si="15"/>
        <v>102</v>
      </c>
      <c r="DC49" s="26">
        <v>0</v>
      </c>
      <c r="DD49" s="26">
        <v>13</v>
      </c>
      <c r="DE49" s="26">
        <v>71</v>
      </c>
      <c r="DF49" s="26">
        <v>18</v>
      </c>
      <c r="DG49" s="39">
        <v>106.6078431372549</v>
      </c>
      <c r="DH49" s="132">
        <v>68</v>
      </c>
      <c r="DI49" s="26">
        <v>37</v>
      </c>
      <c r="DJ49" s="26">
        <v>1</v>
      </c>
      <c r="DK49" s="26">
        <v>6</v>
      </c>
      <c r="DL49" s="26">
        <v>12</v>
      </c>
      <c r="DM49" s="39">
        <f t="shared" si="33"/>
        <v>2.5089285714285716</v>
      </c>
      <c r="DN49" s="40">
        <f t="shared" si="34"/>
        <v>124</v>
      </c>
      <c r="DO49" s="26">
        <v>0</v>
      </c>
      <c r="DP49" s="26">
        <v>17</v>
      </c>
      <c r="DQ49" s="26">
        <v>89</v>
      </c>
      <c r="DR49" s="26">
        <v>18</v>
      </c>
      <c r="DS49" s="39">
        <v>105.90322580645162</v>
      </c>
      <c r="DT49" s="44">
        <v>50</v>
      </c>
      <c r="DU49" s="42">
        <v>74</v>
      </c>
      <c r="DV49" s="42">
        <v>16</v>
      </c>
      <c r="DW49" s="42">
        <v>3</v>
      </c>
      <c r="DX49" s="43">
        <f t="shared" si="18"/>
        <v>143</v>
      </c>
      <c r="DY49" s="42">
        <v>70</v>
      </c>
      <c r="DZ49" s="42">
        <v>51</v>
      </c>
      <c r="EA49" s="42">
        <v>5</v>
      </c>
      <c r="EB49" s="42">
        <v>9</v>
      </c>
      <c r="EC49" s="52">
        <v>8</v>
      </c>
      <c r="ED49" s="135">
        <v>34</v>
      </c>
      <c r="EE49" s="135">
        <v>63</v>
      </c>
      <c r="EF49" s="135">
        <v>10</v>
      </c>
      <c r="EG49" s="135">
        <v>4</v>
      </c>
      <c r="EH49" s="43">
        <f t="shared" si="35"/>
        <v>111</v>
      </c>
      <c r="EI49" s="135">
        <v>68</v>
      </c>
      <c r="EJ49" s="135">
        <v>30</v>
      </c>
      <c r="EK49" s="135">
        <v>4</v>
      </c>
      <c r="EL49" s="135">
        <v>9</v>
      </c>
      <c r="EM49" s="135">
        <v>0</v>
      </c>
      <c r="EN49" s="135">
        <v>40</v>
      </c>
      <c r="EO49" s="135">
        <v>53</v>
      </c>
      <c r="EP49" s="135">
        <v>10</v>
      </c>
      <c r="EQ49" s="135">
        <v>1</v>
      </c>
      <c r="ER49" s="43">
        <f t="shared" si="20"/>
        <v>104</v>
      </c>
      <c r="ES49" s="135">
        <v>59</v>
      </c>
      <c r="ET49" s="135">
        <v>29</v>
      </c>
      <c r="EU49" s="135">
        <v>6</v>
      </c>
      <c r="EV49" s="135">
        <v>4</v>
      </c>
      <c r="EW49" s="135">
        <v>6</v>
      </c>
    </row>
    <row r="50" spans="1:153" s="50" customFormat="1" ht="10.5" customHeight="1" x14ac:dyDescent="0.2">
      <c r="A50" s="127">
        <v>1261</v>
      </c>
      <c r="B50" s="127">
        <v>1160</v>
      </c>
      <c r="C50" s="27">
        <v>92</v>
      </c>
      <c r="D50" s="146" t="s">
        <v>280</v>
      </c>
      <c r="E50" s="27" t="s">
        <v>137</v>
      </c>
      <c r="F50" s="27" t="s">
        <v>278</v>
      </c>
      <c r="G50" s="27" t="s">
        <v>210</v>
      </c>
      <c r="H50" s="128">
        <f t="shared" si="43"/>
        <v>73</v>
      </c>
      <c r="I50" s="129">
        <v>7</v>
      </c>
      <c r="J50" s="129">
        <v>14</v>
      </c>
      <c r="K50" s="129">
        <v>25</v>
      </c>
      <c r="L50" s="129">
        <v>3</v>
      </c>
      <c r="M50" s="129">
        <v>24</v>
      </c>
      <c r="N50" s="31">
        <v>101.34090909090909</v>
      </c>
      <c r="O50" s="128">
        <f t="shared" si="48"/>
        <v>72</v>
      </c>
      <c r="P50" s="129">
        <v>5</v>
      </c>
      <c r="Q50" s="129">
        <v>10</v>
      </c>
      <c r="R50" s="129">
        <v>25</v>
      </c>
      <c r="S50" s="129">
        <v>1</v>
      </c>
      <c r="T50" s="129">
        <v>31</v>
      </c>
      <c r="U50" s="31">
        <v>102.62790697674419</v>
      </c>
      <c r="V50" s="128">
        <f t="shared" si="49"/>
        <v>104</v>
      </c>
      <c r="W50" s="129">
        <v>11</v>
      </c>
      <c r="X50" s="129">
        <v>20</v>
      </c>
      <c r="Y50" s="129">
        <v>48</v>
      </c>
      <c r="Z50" s="129">
        <v>3</v>
      </c>
      <c r="AA50" s="129">
        <v>22</v>
      </c>
      <c r="AB50" s="31">
        <v>104.56962025316456</v>
      </c>
      <c r="AC50" s="128">
        <f t="shared" si="50"/>
        <v>94</v>
      </c>
      <c r="AD50" s="129">
        <v>6</v>
      </c>
      <c r="AE50" s="129">
        <v>17</v>
      </c>
      <c r="AF50" s="129">
        <v>43</v>
      </c>
      <c r="AG50" s="129">
        <v>2</v>
      </c>
      <c r="AH50" s="129">
        <v>26</v>
      </c>
      <c r="AI50" s="31">
        <v>103.42647058823529</v>
      </c>
      <c r="AJ50" s="30">
        <v>36</v>
      </c>
      <c r="AK50" s="30">
        <v>12</v>
      </c>
      <c r="AL50" s="30">
        <v>1</v>
      </c>
      <c r="AM50" s="30">
        <v>24</v>
      </c>
      <c r="AN50" s="30">
        <v>38</v>
      </c>
      <c r="AO50" s="30">
        <v>6</v>
      </c>
      <c r="AP50" s="30">
        <v>0</v>
      </c>
      <c r="AQ50" s="30">
        <v>28</v>
      </c>
      <c r="AR50" s="30">
        <v>60</v>
      </c>
      <c r="AS50" s="30">
        <v>8</v>
      </c>
      <c r="AT50" s="30">
        <v>1</v>
      </c>
      <c r="AU50" s="30">
        <v>35</v>
      </c>
      <c r="AV50" s="130">
        <v>29</v>
      </c>
      <c r="AW50" s="130">
        <v>6</v>
      </c>
      <c r="AX50" s="130">
        <v>36</v>
      </c>
      <c r="AY50" s="130">
        <v>12</v>
      </c>
      <c r="AZ50" s="130">
        <v>45</v>
      </c>
      <c r="BA50" s="130">
        <v>15</v>
      </c>
      <c r="BB50" s="30">
        <v>152</v>
      </c>
      <c r="BC50" s="30">
        <v>140</v>
      </c>
      <c r="BD50" s="30">
        <v>175</v>
      </c>
      <c r="BE50" s="30">
        <v>195</v>
      </c>
      <c r="BF50" s="38">
        <v>7</v>
      </c>
      <c r="BG50" s="38">
        <v>57</v>
      </c>
      <c r="BH50" s="38">
        <v>286</v>
      </c>
      <c r="BI50" s="38">
        <v>350</v>
      </c>
      <c r="BJ50" s="36">
        <f t="shared" si="39"/>
        <v>3.3985714285714286</v>
      </c>
      <c r="BK50" s="38">
        <v>27</v>
      </c>
      <c r="BL50" s="38">
        <v>77</v>
      </c>
      <c r="BM50" s="38">
        <v>334</v>
      </c>
      <c r="BN50" s="38">
        <v>262</v>
      </c>
      <c r="BO50" s="36">
        <f t="shared" si="40"/>
        <v>3.1871428571428573</v>
      </c>
      <c r="BP50" s="38">
        <v>16</v>
      </c>
      <c r="BQ50" s="38">
        <v>73</v>
      </c>
      <c r="BR50" s="38">
        <v>334</v>
      </c>
      <c r="BS50" s="38">
        <v>491</v>
      </c>
      <c r="BT50" s="36">
        <f t="shared" si="44"/>
        <v>3.4223194748358861</v>
      </c>
      <c r="BU50" s="38">
        <v>39</v>
      </c>
      <c r="BV50" s="38">
        <v>118</v>
      </c>
      <c r="BW50" s="38">
        <v>372</v>
      </c>
      <c r="BX50" s="38">
        <v>385</v>
      </c>
      <c r="BY50" s="36">
        <f t="shared" si="45"/>
        <v>3.2067833698030634</v>
      </c>
      <c r="BZ50" s="38">
        <v>21</v>
      </c>
      <c r="CA50" s="38">
        <v>97</v>
      </c>
      <c r="CB50" s="38">
        <v>358</v>
      </c>
      <c r="CC50" s="38">
        <v>518</v>
      </c>
      <c r="CD50" s="36">
        <f t="shared" si="46"/>
        <v>3.3812877263581491</v>
      </c>
      <c r="CE50" s="38">
        <v>66</v>
      </c>
      <c r="CF50" s="38">
        <v>128</v>
      </c>
      <c r="CG50" s="38">
        <v>461</v>
      </c>
      <c r="CH50" s="38">
        <v>339</v>
      </c>
      <c r="CI50" s="36">
        <f t="shared" si="47"/>
        <v>3.0794768611670018</v>
      </c>
      <c r="CJ50" s="132">
        <v>59</v>
      </c>
      <c r="CK50" s="26">
        <v>30</v>
      </c>
      <c r="CL50" s="26">
        <v>6</v>
      </c>
      <c r="CM50" s="26">
        <v>2</v>
      </c>
      <c r="CN50" s="26">
        <v>0</v>
      </c>
      <c r="CO50" s="39">
        <f t="shared" si="41"/>
        <v>2.4948453608247423</v>
      </c>
      <c r="CP50" s="40">
        <f t="shared" si="42"/>
        <v>97</v>
      </c>
      <c r="CQ50" s="26">
        <v>0</v>
      </c>
      <c r="CR50" s="26">
        <v>14</v>
      </c>
      <c r="CS50" s="26">
        <v>73</v>
      </c>
      <c r="CT50" s="26">
        <v>10</v>
      </c>
      <c r="CU50" s="39">
        <v>106.10309278350516</v>
      </c>
      <c r="CV50" s="132">
        <v>22</v>
      </c>
      <c r="CW50" s="26">
        <v>14</v>
      </c>
      <c r="CX50" s="26">
        <v>4</v>
      </c>
      <c r="CY50" s="26">
        <v>1</v>
      </c>
      <c r="CZ50" s="26">
        <v>0</v>
      </c>
      <c r="DA50" s="39">
        <f t="shared" si="32"/>
        <v>2.6097560975609757</v>
      </c>
      <c r="DB50" s="40">
        <f t="shared" si="15"/>
        <v>41</v>
      </c>
      <c r="DC50" s="26">
        <v>0</v>
      </c>
      <c r="DD50" s="26">
        <v>6</v>
      </c>
      <c r="DE50" s="26">
        <v>26</v>
      </c>
      <c r="DF50" s="26">
        <v>9</v>
      </c>
      <c r="DG50" s="39">
        <v>105.73170731707317</v>
      </c>
      <c r="DH50" s="132">
        <v>32</v>
      </c>
      <c r="DI50" s="26">
        <v>28</v>
      </c>
      <c r="DJ50" s="26">
        <v>6</v>
      </c>
      <c r="DK50" s="26">
        <v>4</v>
      </c>
      <c r="DL50" s="26">
        <v>0</v>
      </c>
      <c r="DM50" s="39">
        <f t="shared" si="33"/>
        <v>2.7428571428571429</v>
      </c>
      <c r="DN50" s="40">
        <f t="shared" si="34"/>
        <v>70</v>
      </c>
      <c r="DO50" s="26">
        <v>0</v>
      </c>
      <c r="DP50" s="26">
        <v>12</v>
      </c>
      <c r="DQ50" s="26">
        <v>44</v>
      </c>
      <c r="DR50" s="26">
        <v>14</v>
      </c>
      <c r="DS50" s="39">
        <v>105</v>
      </c>
      <c r="DT50" s="44">
        <v>22</v>
      </c>
      <c r="DU50" s="42">
        <v>43</v>
      </c>
      <c r="DV50" s="42">
        <v>8</v>
      </c>
      <c r="DW50" s="42">
        <v>1</v>
      </c>
      <c r="DX50" s="43">
        <f t="shared" si="18"/>
        <v>74</v>
      </c>
      <c r="DY50" s="42">
        <v>44</v>
      </c>
      <c r="DZ50" s="42">
        <v>18</v>
      </c>
      <c r="EA50" s="42">
        <v>5</v>
      </c>
      <c r="EB50" s="42">
        <v>6</v>
      </c>
      <c r="EC50" s="52">
        <v>1</v>
      </c>
      <c r="ED50" s="135">
        <v>17</v>
      </c>
      <c r="EE50" s="135">
        <v>43</v>
      </c>
      <c r="EF50" s="135">
        <v>5</v>
      </c>
      <c r="EG50" s="135">
        <v>2</v>
      </c>
      <c r="EH50" s="43">
        <f t="shared" si="35"/>
        <v>67</v>
      </c>
      <c r="EI50" s="135">
        <v>28</v>
      </c>
      <c r="EJ50" s="135">
        <v>24</v>
      </c>
      <c r="EK50" s="135">
        <v>9</v>
      </c>
      <c r="EL50" s="135">
        <v>4</v>
      </c>
      <c r="EM50" s="135">
        <v>2</v>
      </c>
      <c r="EN50" s="135">
        <v>27</v>
      </c>
      <c r="EO50" s="135">
        <v>32</v>
      </c>
      <c r="EP50" s="135">
        <v>5</v>
      </c>
      <c r="EQ50" s="135">
        <v>0</v>
      </c>
      <c r="ER50" s="43">
        <f t="shared" si="20"/>
        <v>64</v>
      </c>
      <c r="ES50" s="135">
        <v>40</v>
      </c>
      <c r="ET50" s="135">
        <v>11</v>
      </c>
      <c r="EU50" s="135">
        <v>6</v>
      </c>
      <c r="EV50" s="135">
        <v>3</v>
      </c>
      <c r="EW50" s="135">
        <v>4</v>
      </c>
    </row>
    <row r="51" spans="1:153" s="50" customFormat="1" ht="10.5" customHeight="1" x14ac:dyDescent="0.2">
      <c r="A51" s="147">
        <v>1162</v>
      </c>
      <c r="B51" s="147"/>
      <c r="C51" s="27">
        <v>93</v>
      </c>
      <c r="D51" s="28" t="s">
        <v>281</v>
      </c>
      <c r="E51" s="27" t="s">
        <v>137</v>
      </c>
      <c r="F51" s="27" t="s">
        <v>278</v>
      </c>
      <c r="G51" s="27" t="s">
        <v>212</v>
      </c>
      <c r="H51" s="128">
        <f t="shared" si="43"/>
        <v>98</v>
      </c>
      <c r="I51" s="129">
        <v>21</v>
      </c>
      <c r="J51" s="129">
        <v>24</v>
      </c>
      <c r="K51" s="129">
        <v>35</v>
      </c>
      <c r="L51" s="129">
        <v>2</v>
      </c>
      <c r="M51" s="129">
        <v>16</v>
      </c>
      <c r="N51" s="31">
        <v>102.69512195121951</v>
      </c>
      <c r="O51" s="128">
        <f t="shared" si="48"/>
        <v>117</v>
      </c>
      <c r="P51" s="129">
        <v>19</v>
      </c>
      <c r="Q51" s="129">
        <v>25</v>
      </c>
      <c r="R51" s="129">
        <v>53</v>
      </c>
      <c r="S51" s="129">
        <v>1</v>
      </c>
      <c r="T51" s="129">
        <v>19</v>
      </c>
      <c r="U51" s="31">
        <v>103.83333333333333</v>
      </c>
      <c r="V51" s="128">
        <f t="shared" si="49"/>
        <v>123</v>
      </c>
      <c r="W51" s="129">
        <v>21</v>
      </c>
      <c r="X51" s="129">
        <v>25</v>
      </c>
      <c r="Y51" s="129">
        <v>59</v>
      </c>
      <c r="Z51" s="129"/>
      <c r="AA51" s="129">
        <v>18</v>
      </c>
      <c r="AB51" s="31">
        <v>103.38317757009345</v>
      </c>
      <c r="AC51" s="128">
        <f t="shared" si="50"/>
        <v>137</v>
      </c>
      <c r="AD51" s="129">
        <v>19</v>
      </c>
      <c r="AE51" s="129">
        <v>32</v>
      </c>
      <c r="AF51" s="129">
        <v>54</v>
      </c>
      <c r="AG51" s="129">
        <v>3</v>
      </c>
      <c r="AH51" s="129">
        <v>29</v>
      </c>
      <c r="AI51" s="31">
        <v>106.33644859813084</v>
      </c>
      <c r="AJ51" s="30">
        <v>62</v>
      </c>
      <c r="AK51" s="30">
        <v>13</v>
      </c>
      <c r="AL51" s="30">
        <v>1</v>
      </c>
      <c r="AM51" s="30">
        <v>22</v>
      </c>
      <c r="AN51" s="30">
        <v>53</v>
      </c>
      <c r="AO51" s="30">
        <v>14</v>
      </c>
      <c r="AP51" s="30">
        <v>4</v>
      </c>
      <c r="AQ51" s="30">
        <v>46</v>
      </c>
      <c r="AR51" s="30">
        <v>69</v>
      </c>
      <c r="AS51" s="30">
        <v>10</v>
      </c>
      <c r="AT51" s="30">
        <v>2</v>
      </c>
      <c r="AU51" s="30">
        <v>42</v>
      </c>
      <c r="AV51" s="130">
        <v>16</v>
      </c>
      <c r="AW51" s="130">
        <v>20</v>
      </c>
      <c r="AX51" s="130">
        <v>13</v>
      </c>
      <c r="AY51" s="130">
        <v>18</v>
      </c>
      <c r="AZ51" s="130">
        <v>19</v>
      </c>
      <c r="BA51" s="130">
        <v>35</v>
      </c>
      <c r="BB51" s="30">
        <v>216</v>
      </c>
      <c r="BC51" s="30">
        <v>210</v>
      </c>
      <c r="BD51" s="30">
        <v>236</v>
      </c>
      <c r="BE51" s="30">
        <v>257</v>
      </c>
      <c r="BF51" s="38">
        <v>13</v>
      </c>
      <c r="BG51" s="38">
        <v>91</v>
      </c>
      <c r="BH51" s="38">
        <v>366</v>
      </c>
      <c r="BI51" s="38">
        <v>383</v>
      </c>
      <c r="BJ51" s="36">
        <f t="shared" si="39"/>
        <v>3.3118405627198126</v>
      </c>
      <c r="BK51" s="38">
        <v>44</v>
      </c>
      <c r="BL51" s="38">
        <v>118</v>
      </c>
      <c r="BM51" s="38">
        <v>391</v>
      </c>
      <c r="BN51" s="38">
        <v>300</v>
      </c>
      <c r="BO51" s="36">
        <f t="shared" si="40"/>
        <v>3.1101992966002343</v>
      </c>
      <c r="BP51" s="38">
        <v>17</v>
      </c>
      <c r="BQ51" s="38">
        <v>70</v>
      </c>
      <c r="BR51" s="38">
        <v>373</v>
      </c>
      <c r="BS51" s="38">
        <v>511</v>
      </c>
      <c r="BT51" s="36">
        <f t="shared" si="44"/>
        <v>3.4191555097837281</v>
      </c>
      <c r="BU51" s="38">
        <v>51</v>
      </c>
      <c r="BV51" s="38">
        <v>135</v>
      </c>
      <c r="BW51" s="38">
        <v>454</v>
      </c>
      <c r="BX51" s="38">
        <v>331</v>
      </c>
      <c r="BY51" s="36">
        <f t="shared" si="45"/>
        <v>3.0968074150360452</v>
      </c>
      <c r="BZ51" s="38">
        <v>28</v>
      </c>
      <c r="CA51" s="38">
        <v>102</v>
      </c>
      <c r="CB51" s="38">
        <v>511</v>
      </c>
      <c r="CC51" s="38">
        <v>589</v>
      </c>
      <c r="CD51" s="36">
        <f t="shared" si="46"/>
        <v>3.3504065040650408</v>
      </c>
      <c r="CE51" s="38">
        <v>74</v>
      </c>
      <c r="CF51" s="38">
        <v>164</v>
      </c>
      <c r="CG51" s="38">
        <v>572</v>
      </c>
      <c r="CH51" s="38">
        <v>420</v>
      </c>
      <c r="CI51" s="36">
        <f t="shared" si="47"/>
        <v>3.0878048780487806</v>
      </c>
      <c r="CJ51" s="132">
        <v>34</v>
      </c>
      <c r="CK51" s="26">
        <v>41</v>
      </c>
      <c r="CL51" s="26">
        <v>19</v>
      </c>
      <c r="CM51" s="26">
        <v>12</v>
      </c>
      <c r="CN51" s="26">
        <v>0</v>
      </c>
      <c r="CO51" s="39">
        <f t="shared" si="41"/>
        <v>3.0849056603773586</v>
      </c>
      <c r="CP51" s="40">
        <f t="shared" si="42"/>
        <v>106</v>
      </c>
      <c r="CQ51" s="26">
        <v>0</v>
      </c>
      <c r="CR51" s="26">
        <v>10</v>
      </c>
      <c r="CS51" s="26">
        <v>71</v>
      </c>
      <c r="CT51" s="26">
        <v>25</v>
      </c>
      <c r="CU51" s="39">
        <v>107.62264150943396</v>
      </c>
      <c r="CV51" s="132">
        <v>53</v>
      </c>
      <c r="CW51" s="26">
        <v>49</v>
      </c>
      <c r="CX51" s="26">
        <v>9</v>
      </c>
      <c r="CY51" s="26">
        <v>5</v>
      </c>
      <c r="CZ51" s="26">
        <v>0</v>
      </c>
      <c r="DA51" s="39">
        <f t="shared" si="32"/>
        <v>2.7068965517241379</v>
      </c>
      <c r="DB51" s="40">
        <f t="shared" si="15"/>
        <v>116</v>
      </c>
      <c r="DC51" s="26">
        <v>0</v>
      </c>
      <c r="DD51" s="26">
        <v>5</v>
      </c>
      <c r="DE51" s="26">
        <v>88</v>
      </c>
      <c r="DF51" s="26">
        <v>23</v>
      </c>
      <c r="DG51" s="39">
        <v>108.11206896551724</v>
      </c>
      <c r="DH51" s="132">
        <v>41</v>
      </c>
      <c r="DI51" s="26">
        <v>24</v>
      </c>
      <c r="DJ51" s="26">
        <v>13</v>
      </c>
      <c r="DK51" s="26">
        <v>4</v>
      </c>
      <c r="DL51" s="26">
        <v>0</v>
      </c>
      <c r="DM51" s="39">
        <f t="shared" si="33"/>
        <v>2.7560975609756095</v>
      </c>
      <c r="DN51" s="40">
        <f t="shared" si="34"/>
        <v>82</v>
      </c>
      <c r="DO51" s="26">
        <v>0</v>
      </c>
      <c r="DP51" s="26">
        <v>3</v>
      </c>
      <c r="DQ51" s="26">
        <v>64</v>
      </c>
      <c r="DR51" s="26">
        <v>15</v>
      </c>
      <c r="DS51" s="39">
        <v>108.19512195121951</v>
      </c>
      <c r="DT51" s="44">
        <v>36</v>
      </c>
      <c r="DU51" s="42">
        <v>66</v>
      </c>
      <c r="DV51" s="42">
        <v>12</v>
      </c>
      <c r="DW51" s="42">
        <v>3</v>
      </c>
      <c r="DX51" s="43">
        <f t="shared" si="18"/>
        <v>117</v>
      </c>
      <c r="DY51" s="42">
        <v>78</v>
      </c>
      <c r="DZ51" s="42">
        <v>18</v>
      </c>
      <c r="EA51" s="42">
        <v>8</v>
      </c>
      <c r="EB51" s="42">
        <v>10</v>
      </c>
      <c r="EC51" s="52">
        <v>3</v>
      </c>
      <c r="ED51" s="135">
        <v>47</v>
      </c>
      <c r="EE51" s="135">
        <v>57</v>
      </c>
      <c r="EF51" s="135">
        <v>8</v>
      </c>
      <c r="EG51" s="135">
        <v>0</v>
      </c>
      <c r="EH51" s="43">
        <f t="shared" si="35"/>
        <v>112</v>
      </c>
      <c r="EI51" s="135">
        <v>87</v>
      </c>
      <c r="EJ51" s="135">
        <v>10</v>
      </c>
      <c r="EK51" s="135">
        <v>7</v>
      </c>
      <c r="EL51" s="135">
        <v>5</v>
      </c>
      <c r="EM51" s="135">
        <v>3</v>
      </c>
      <c r="EN51" s="135">
        <v>32</v>
      </c>
      <c r="EO51" s="135">
        <v>45</v>
      </c>
      <c r="EP51" s="135">
        <v>9</v>
      </c>
      <c r="EQ51" s="135">
        <v>0</v>
      </c>
      <c r="ER51" s="43">
        <f t="shared" si="20"/>
        <v>86</v>
      </c>
      <c r="ES51" s="135">
        <v>60</v>
      </c>
      <c r="ET51" s="135">
        <v>9</v>
      </c>
      <c r="EU51" s="135">
        <v>8</v>
      </c>
      <c r="EV51" s="135">
        <v>4</v>
      </c>
      <c r="EW51" s="135">
        <v>5</v>
      </c>
    </row>
    <row r="52" spans="1:153" s="50" customFormat="1" ht="10.5" customHeight="1" x14ac:dyDescent="0.2">
      <c r="A52" s="148"/>
      <c r="B52" s="148"/>
      <c r="C52" s="27">
        <v>94</v>
      </c>
      <c r="D52" s="28" t="s">
        <v>282</v>
      </c>
      <c r="E52" s="27" t="s">
        <v>124</v>
      </c>
      <c r="F52" s="27" t="s">
        <v>278</v>
      </c>
      <c r="G52" s="27" t="s">
        <v>213</v>
      </c>
      <c r="H52" s="128"/>
      <c r="I52" s="129"/>
      <c r="J52" s="129"/>
      <c r="K52" s="129"/>
      <c r="L52" s="129"/>
      <c r="M52" s="129"/>
      <c r="N52" s="31"/>
      <c r="O52" s="128"/>
      <c r="P52" s="129"/>
      <c r="Q52" s="129"/>
      <c r="R52" s="129"/>
      <c r="S52" s="129"/>
      <c r="T52" s="129"/>
      <c r="U52" s="31"/>
      <c r="V52" s="128"/>
      <c r="W52" s="129"/>
      <c r="X52" s="129"/>
      <c r="Y52" s="129"/>
      <c r="Z52" s="129"/>
      <c r="AA52" s="129"/>
      <c r="AB52" s="31"/>
      <c r="AC52" s="128"/>
      <c r="AD52" s="129"/>
      <c r="AE52" s="129"/>
      <c r="AF52" s="129"/>
      <c r="AG52" s="129"/>
      <c r="AH52" s="129"/>
      <c r="AI52" s="31"/>
      <c r="AJ52" s="30"/>
      <c r="AK52" s="30"/>
      <c r="AL52" s="30"/>
      <c r="AM52" s="30"/>
      <c r="AN52" s="30"/>
      <c r="AO52" s="30"/>
      <c r="AP52" s="30"/>
      <c r="AQ52" s="30"/>
      <c r="AR52" s="30"/>
      <c r="AS52" s="30"/>
      <c r="AT52" s="30"/>
      <c r="AU52" s="30"/>
      <c r="AV52" s="137"/>
      <c r="AW52" s="137"/>
      <c r="AX52" s="137"/>
      <c r="AY52" s="137"/>
      <c r="AZ52" s="137"/>
      <c r="BA52" s="137"/>
      <c r="BB52" s="30"/>
      <c r="BC52" s="30"/>
      <c r="BD52" s="30"/>
      <c r="BE52" s="30"/>
      <c r="BF52" s="38"/>
      <c r="BG52" s="38"/>
      <c r="BH52" s="38"/>
      <c r="BI52" s="38"/>
      <c r="BJ52" s="36"/>
      <c r="BK52" s="38"/>
      <c r="BL52" s="38"/>
      <c r="BM52" s="38"/>
      <c r="BN52" s="38"/>
      <c r="BO52" s="36"/>
      <c r="BP52" s="38"/>
      <c r="BQ52" s="38"/>
      <c r="BR52" s="38"/>
      <c r="BS52" s="38"/>
      <c r="BT52" s="36"/>
      <c r="BU52" s="38"/>
      <c r="BV52" s="38"/>
      <c r="BW52" s="38"/>
      <c r="BX52" s="38"/>
      <c r="BY52" s="36"/>
      <c r="BZ52" s="38"/>
      <c r="CA52" s="38"/>
      <c r="CB52" s="38"/>
      <c r="CC52" s="38"/>
      <c r="CD52" s="36"/>
      <c r="CE52" s="38"/>
      <c r="CF52" s="38"/>
      <c r="CG52" s="38"/>
      <c r="CH52" s="38"/>
      <c r="CI52" s="36"/>
      <c r="CJ52" s="132"/>
      <c r="CK52" s="26"/>
      <c r="CL52" s="26"/>
      <c r="CM52" s="26"/>
      <c r="CN52" s="26"/>
      <c r="CO52" s="39"/>
      <c r="CP52" s="40">
        <f t="shared" si="42"/>
        <v>0</v>
      </c>
      <c r="CQ52" s="26"/>
      <c r="CR52" s="26"/>
      <c r="CS52" s="26"/>
      <c r="CT52" s="26"/>
      <c r="CU52" s="39"/>
      <c r="CV52" s="132"/>
      <c r="CW52" s="26"/>
      <c r="CX52" s="26"/>
      <c r="CY52" s="26"/>
      <c r="CZ52" s="26"/>
      <c r="DA52" s="39"/>
      <c r="DB52" s="40">
        <f t="shared" si="15"/>
        <v>0</v>
      </c>
      <c r="DC52" s="26"/>
      <c r="DD52" s="26"/>
      <c r="DE52" s="26"/>
      <c r="DF52" s="26"/>
      <c r="DG52" s="39"/>
      <c r="DH52" s="132"/>
      <c r="DI52" s="26"/>
      <c r="DJ52" s="26"/>
      <c r="DK52" s="26"/>
      <c r="DL52" s="26"/>
      <c r="DM52" s="39"/>
      <c r="DN52" s="40"/>
      <c r="DO52" s="26"/>
      <c r="DP52" s="26"/>
      <c r="DQ52" s="26"/>
      <c r="DR52" s="26"/>
      <c r="DS52" s="39"/>
      <c r="DT52" s="44"/>
      <c r="DU52" s="42"/>
      <c r="DV52" s="42"/>
      <c r="DW52" s="42"/>
      <c r="DX52" s="43"/>
      <c r="DY52" s="42"/>
      <c r="DZ52" s="42"/>
      <c r="EA52" s="42"/>
      <c r="EB52" s="42"/>
      <c r="EC52" s="52"/>
      <c r="ED52" s="135"/>
      <c r="EE52" s="135"/>
      <c r="EF52" s="135"/>
      <c r="EG52" s="135"/>
      <c r="EH52" s="43"/>
      <c r="EI52" s="135"/>
      <c r="EJ52" s="135"/>
      <c r="EK52" s="135"/>
      <c r="EL52" s="135"/>
      <c r="EM52" s="135"/>
      <c r="EN52" s="135"/>
      <c r="EO52" s="135"/>
      <c r="EP52" s="135"/>
      <c r="EQ52" s="135"/>
      <c r="ER52" s="43"/>
      <c r="ES52" s="135"/>
      <c r="ET52" s="135"/>
      <c r="EU52" s="135"/>
      <c r="EV52" s="135"/>
      <c r="EW52" s="135"/>
    </row>
    <row r="53" spans="1:153" s="50" customFormat="1" ht="10.5" customHeight="1" x14ac:dyDescent="0.2">
      <c r="A53" s="149">
        <v>1262</v>
      </c>
      <c r="B53" s="149"/>
      <c r="C53" s="27">
        <v>97</v>
      </c>
      <c r="D53" s="28" t="s">
        <v>283</v>
      </c>
      <c r="E53" s="27" t="s">
        <v>137</v>
      </c>
      <c r="F53" s="27" t="s">
        <v>278</v>
      </c>
      <c r="G53" s="27" t="s">
        <v>284</v>
      </c>
      <c r="H53" s="128"/>
      <c r="I53" s="129"/>
      <c r="J53" s="129"/>
      <c r="K53" s="129"/>
      <c r="L53" s="129"/>
      <c r="M53" s="129"/>
      <c r="N53" s="31"/>
      <c r="O53" s="128"/>
      <c r="P53" s="129"/>
      <c r="Q53" s="129"/>
      <c r="R53" s="129"/>
      <c r="S53" s="129"/>
      <c r="T53" s="129"/>
      <c r="U53" s="31"/>
      <c r="V53" s="128"/>
      <c r="W53" s="129"/>
      <c r="X53" s="129"/>
      <c r="Y53" s="129"/>
      <c r="Z53" s="129"/>
      <c r="AA53" s="129"/>
      <c r="AB53" s="31"/>
      <c r="AC53" s="128">
        <f>SUM(AD53:AH53)</f>
        <v>40</v>
      </c>
      <c r="AD53" s="129">
        <v>7</v>
      </c>
      <c r="AE53" s="129">
        <v>9</v>
      </c>
      <c r="AF53" s="129">
        <v>15</v>
      </c>
      <c r="AG53" s="129">
        <v>1</v>
      </c>
      <c r="AH53" s="129">
        <v>8</v>
      </c>
      <c r="AI53" s="31">
        <v>104.13333333333334</v>
      </c>
      <c r="AJ53" s="30"/>
      <c r="AK53" s="30"/>
      <c r="AL53" s="30"/>
      <c r="AM53" s="30"/>
      <c r="AN53" s="30"/>
      <c r="AO53" s="30"/>
      <c r="AP53" s="30"/>
      <c r="AQ53" s="30"/>
      <c r="AR53" s="30"/>
      <c r="AS53" s="30"/>
      <c r="AT53" s="30"/>
      <c r="AU53" s="30"/>
      <c r="AV53" s="137"/>
      <c r="AW53" s="137"/>
      <c r="AX53" s="137"/>
      <c r="AY53" s="137"/>
      <c r="AZ53" s="150">
        <v>5</v>
      </c>
      <c r="BA53" s="137"/>
      <c r="BB53" s="131"/>
      <c r="BC53" s="131"/>
      <c r="BD53" s="131"/>
      <c r="BE53" s="30">
        <v>40</v>
      </c>
      <c r="BF53" s="38"/>
      <c r="BG53" s="38"/>
      <c r="BH53" s="38"/>
      <c r="BI53" s="38"/>
      <c r="BJ53" s="36"/>
      <c r="BK53" s="38"/>
      <c r="BL53" s="38"/>
      <c r="BM53" s="38"/>
      <c r="BN53" s="38"/>
      <c r="BO53" s="36"/>
      <c r="BP53" s="38"/>
      <c r="BQ53" s="38"/>
      <c r="BR53" s="38"/>
      <c r="BS53" s="38"/>
      <c r="BT53" s="36"/>
      <c r="BU53" s="38"/>
      <c r="BV53" s="38"/>
      <c r="BW53" s="38"/>
      <c r="BX53" s="38"/>
      <c r="BY53" s="36"/>
      <c r="BZ53" s="38">
        <v>9</v>
      </c>
      <c r="CA53" s="38">
        <v>31</v>
      </c>
      <c r="CB53" s="38">
        <v>127</v>
      </c>
      <c r="CC53" s="38">
        <v>144</v>
      </c>
      <c r="CD53" s="36">
        <f>(BZ53*1+CA53*2+CB53*3+CC53*4)/SUM(BZ53:CC53)</f>
        <v>3.305466237942122</v>
      </c>
      <c r="CE53" s="38">
        <v>26</v>
      </c>
      <c r="CF53" s="38">
        <v>56</v>
      </c>
      <c r="CG53" s="38">
        <v>143</v>
      </c>
      <c r="CH53" s="38">
        <v>86</v>
      </c>
      <c r="CI53" s="36">
        <f>(CE53*1+CF53*2+CG53*3+CH53*4)/SUM(CE53:CH53)</f>
        <v>2.9292604501607715</v>
      </c>
      <c r="CJ53" s="132"/>
      <c r="CK53" s="26"/>
      <c r="CL53" s="26"/>
      <c r="CM53" s="26"/>
      <c r="CN53" s="26"/>
      <c r="CO53" s="39"/>
      <c r="CP53" s="40"/>
      <c r="CQ53" s="26"/>
      <c r="CR53" s="26"/>
      <c r="CS53" s="26"/>
      <c r="CT53" s="26"/>
      <c r="CU53" s="39"/>
      <c r="CV53" s="132"/>
      <c r="CW53" s="26"/>
      <c r="CX53" s="26"/>
      <c r="CY53" s="26"/>
      <c r="CZ53" s="26"/>
      <c r="DA53" s="39"/>
      <c r="DB53" s="40"/>
      <c r="DC53" s="26"/>
      <c r="DD53" s="26"/>
      <c r="DE53" s="26"/>
      <c r="DF53" s="26"/>
      <c r="DG53" s="39"/>
      <c r="DH53" s="132"/>
      <c r="DI53" s="26"/>
      <c r="DJ53" s="26"/>
      <c r="DK53" s="26"/>
      <c r="DL53" s="26"/>
      <c r="DM53" s="39"/>
      <c r="DN53" s="40"/>
      <c r="DO53" s="26"/>
      <c r="DP53" s="26"/>
      <c r="DQ53" s="26"/>
      <c r="DR53" s="26"/>
      <c r="DS53" s="39"/>
      <c r="DT53" s="44"/>
      <c r="DU53" s="42"/>
      <c r="DV53" s="42"/>
      <c r="DW53" s="42"/>
      <c r="DX53" s="43"/>
      <c r="DY53" s="42"/>
      <c r="DZ53" s="42"/>
      <c r="EA53" s="42"/>
      <c r="EB53" s="42"/>
      <c r="EC53" s="52"/>
      <c r="ED53" s="135"/>
      <c r="EE53" s="135"/>
      <c r="EF53" s="135"/>
      <c r="EG53" s="135"/>
      <c r="EH53" s="43"/>
      <c r="EI53" s="135"/>
      <c r="EJ53" s="135"/>
      <c r="EK53" s="135"/>
      <c r="EL53" s="135"/>
      <c r="EM53" s="135"/>
      <c r="EN53" s="135"/>
      <c r="EO53" s="135"/>
      <c r="EP53" s="135"/>
      <c r="EQ53" s="135"/>
      <c r="ER53" s="43"/>
      <c r="ES53" s="135"/>
      <c r="ET53" s="135"/>
      <c r="EU53" s="135"/>
      <c r="EV53" s="135"/>
      <c r="EW53" s="135"/>
    </row>
    <row r="54" spans="1:153" s="50" customFormat="1" ht="10.5" customHeight="1" x14ac:dyDescent="0.2">
      <c r="A54" s="151">
        <v>1159</v>
      </c>
      <c r="B54" s="151">
        <v>1164</v>
      </c>
      <c r="C54" s="27">
        <v>98</v>
      </c>
      <c r="D54" s="28" t="s">
        <v>285</v>
      </c>
      <c r="E54" s="27" t="s">
        <v>137</v>
      </c>
      <c r="F54" s="27" t="s">
        <v>278</v>
      </c>
      <c r="G54" s="27" t="s">
        <v>286</v>
      </c>
      <c r="H54" s="128">
        <f>SUM(I54:M54)</f>
        <v>79</v>
      </c>
      <c r="I54" s="129">
        <v>6</v>
      </c>
      <c r="J54" s="129">
        <v>16</v>
      </c>
      <c r="K54" s="129">
        <v>25</v>
      </c>
      <c r="L54" s="129"/>
      <c r="M54" s="129">
        <v>32</v>
      </c>
      <c r="N54" s="31">
        <v>103.125</v>
      </c>
      <c r="O54" s="128">
        <f>SUM(P54:T54)</f>
        <v>83</v>
      </c>
      <c r="P54" s="129">
        <v>10</v>
      </c>
      <c r="Q54" s="129">
        <v>8</v>
      </c>
      <c r="R54" s="129">
        <v>22</v>
      </c>
      <c r="S54" s="129">
        <v>5</v>
      </c>
      <c r="T54" s="129">
        <v>38</v>
      </c>
      <c r="U54" s="31">
        <v>105.3170731707317</v>
      </c>
      <c r="V54" s="128">
        <f>SUM(W54:AA54)</f>
        <v>83</v>
      </c>
      <c r="W54" s="129">
        <v>6</v>
      </c>
      <c r="X54" s="129">
        <v>12</v>
      </c>
      <c r="Y54" s="129">
        <v>25</v>
      </c>
      <c r="Z54" s="129">
        <v>11</v>
      </c>
      <c r="AA54" s="129">
        <v>29</v>
      </c>
      <c r="AB54" s="31">
        <v>106.11627906976744</v>
      </c>
      <c r="AC54" s="128">
        <f>SUM(AD54:AH54)</f>
        <v>80</v>
      </c>
      <c r="AD54" s="129">
        <v>8</v>
      </c>
      <c r="AE54" s="129">
        <v>12</v>
      </c>
      <c r="AF54" s="129">
        <v>21</v>
      </c>
      <c r="AG54" s="129">
        <v>3</v>
      </c>
      <c r="AH54" s="129">
        <v>36</v>
      </c>
      <c r="AI54" s="31">
        <v>105.66666666666667</v>
      </c>
      <c r="AJ54" s="30">
        <v>62</v>
      </c>
      <c r="AK54" s="30">
        <v>1</v>
      </c>
      <c r="AL54" s="30">
        <v>1</v>
      </c>
      <c r="AM54" s="30">
        <v>15</v>
      </c>
      <c r="AN54" s="30">
        <v>77</v>
      </c>
      <c r="AO54" s="30">
        <v>1</v>
      </c>
      <c r="AP54" s="30">
        <v>2</v>
      </c>
      <c r="AQ54" s="30">
        <v>3</v>
      </c>
      <c r="AR54" s="30">
        <v>76</v>
      </c>
      <c r="AS54" s="30">
        <v>1</v>
      </c>
      <c r="AT54" s="30">
        <v>1</v>
      </c>
      <c r="AU54" s="30">
        <v>5</v>
      </c>
      <c r="AV54" s="130">
        <v>18</v>
      </c>
      <c r="AW54" s="130">
        <v>24</v>
      </c>
      <c r="AX54" s="130">
        <v>16</v>
      </c>
      <c r="AY54" s="130">
        <v>27</v>
      </c>
      <c r="AZ54" s="130">
        <v>24</v>
      </c>
      <c r="BA54" s="130">
        <v>35</v>
      </c>
      <c r="BB54" s="30">
        <v>155</v>
      </c>
      <c r="BC54" s="30">
        <v>162</v>
      </c>
      <c r="BD54" s="30">
        <v>164</v>
      </c>
      <c r="BE54" s="30">
        <v>161</v>
      </c>
      <c r="BF54" s="38">
        <v>17</v>
      </c>
      <c r="BG54" s="38">
        <v>53</v>
      </c>
      <c r="BH54" s="38">
        <v>346</v>
      </c>
      <c r="BI54" s="38">
        <v>491</v>
      </c>
      <c r="BJ54" s="36">
        <f>(BF54*1+BG54*2+BH54*3+BI54*4)/SUM(BF54:BI54)</f>
        <v>3.4454244762954795</v>
      </c>
      <c r="BK54" s="38">
        <v>63</v>
      </c>
      <c r="BL54" s="38">
        <v>125</v>
      </c>
      <c r="BM54" s="38">
        <v>392</v>
      </c>
      <c r="BN54" s="38">
        <v>327</v>
      </c>
      <c r="BO54" s="36">
        <f>(BK54*1+BL54*2+BM54*3+BN54*4)/SUM(BK54:BN54)</f>
        <v>3.0837927232635063</v>
      </c>
      <c r="BP54" s="38">
        <v>24</v>
      </c>
      <c r="BQ54" s="38">
        <v>65</v>
      </c>
      <c r="BR54" s="38">
        <v>371</v>
      </c>
      <c r="BS54" s="38">
        <v>469</v>
      </c>
      <c r="BT54" s="36">
        <f>(BP54*1+BQ54*2+BR54*3+BS54*4)/SUM(BP54:BS54)</f>
        <v>3.3832077502691065</v>
      </c>
      <c r="BU54" s="38">
        <v>86</v>
      </c>
      <c r="BV54" s="38">
        <v>160</v>
      </c>
      <c r="BW54" s="38">
        <v>410</v>
      </c>
      <c r="BX54" s="38">
        <v>273</v>
      </c>
      <c r="BY54" s="36">
        <f>(BU54*1+BV54*2+BW54*3+BX54*4)/SUM(BU54:BX54)</f>
        <v>2.9364908503767491</v>
      </c>
      <c r="BZ54" s="38">
        <v>25</v>
      </c>
      <c r="CA54" s="38">
        <v>75</v>
      </c>
      <c r="CB54" s="38">
        <v>376</v>
      </c>
      <c r="CC54" s="38">
        <v>546</v>
      </c>
      <c r="CD54" s="36">
        <f>(BZ54*1+CA54*2+CB54*3+CC54*4)/SUM(BZ54:CC54)</f>
        <v>3.4119373776908022</v>
      </c>
      <c r="CE54" s="38">
        <v>94</v>
      </c>
      <c r="CF54" s="38">
        <v>165</v>
      </c>
      <c r="CG54" s="38">
        <v>388</v>
      </c>
      <c r="CH54" s="38">
        <v>375</v>
      </c>
      <c r="CI54" s="36">
        <f>(CE54*1+CF54*2+CG54*3+CH54*4)/SUM(CE54:CH54)</f>
        <v>3.0215264187866926</v>
      </c>
      <c r="CJ54" s="132">
        <v>42</v>
      </c>
      <c r="CK54" s="26">
        <v>38</v>
      </c>
      <c r="CL54" s="26">
        <v>7</v>
      </c>
      <c r="CM54" s="26">
        <v>4</v>
      </c>
      <c r="CN54" s="26">
        <v>8</v>
      </c>
      <c r="CO54" s="39">
        <f>(CJ54*2+CK54*3+CL54*4+CM54*5)/SUM(CJ54:CM54)</f>
        <v>2.7032967032967035</v>
      </c>
      <c r="CP54" s="40">
        <f>SUM(CJ54:CN54)</f>
        <v>99</v>
      </c>
      <c r="CQ54" s="26">
        <v>2</v>
      </c>
      <c r="CR54" s="26">
        <v>16</v>
      </c>
      <c r="CS54" s="26">
        <v>69</v>
      </c>
      <c r="CT54" s="26">
        <v>12</v>
      </c>
      <c r="CU54" s="39">
        <v>104.58585858585859</v>
      </c>
      <c r="CV54" s="132">
        <v>45</v>
      </c>
      <c r="CW54" s="26">
        <v>28</v>
      </c>
      <c r="CX54" s="26">
        <v>4</v>
      </c>
      <c r="CY54" s="26">
        <v>4</v>
      </c>
      <c r="CZ54" s="26">
        <v>10</v>
      </c>
      <c r="DA54" s="39">
        <f>(CV54*2+CW54*3+CX54*4+CY54*5)/SUM(CV54:CY54)</f>
        <v>2.5925925925925926</v>
      </c>
      <c r="DB54" s="40">
        <f>SUM(CV54:CZ54)</f>
        <v>91</v>
      </c>
      <c r="DC54" s="26">
        <v>0</v>
      </c>
      <c r="DD54" s="26">
        <v>14</v>
      </c>
      <c r="DE54" s="26">
        <v>64</v>
      </c>
      <c r="DF54" s="26">
        <v>13</v>
      </c>
      <c r="DG54" s="39">
        <v>104.77173913043478</v>
      </c>
      <c r="DH54" s="132">
        <v>61</v>
      </c>
      <c r="DI54" s="26">
        <v>22</v>
      </c>
      <c r="DJ54" s="26">
        <v>1</v>
      </c>
      <c r="DK54" s="26">
        <v>1</v>
      </c>
      <c r="DL54" s="26">
        <v>9</v>
      </c>
      <c r="DM54" s="39">
        <f>(DH54*2+DI54*3+DJ54*4+DK54*5)/SUM(DH54:DK54)</f>
        <v>2.3176470588235296</v>
      </c>
      <c r="DN54" s="40">
        <f>SUM(DH54:DL54)</f>
        <v>94</v>
      </c>
      <c r="DO54" s="26">
        <v>0</v>
      </c>
      <c r="DP54" s="26">
        <v>24</v>
      </c>
      <c r="DQ54" s="26">
        <v>55</v>
      </c>
      <c r="DR54" s="26">
        <v>15</v>
      </c>
      <c r="DS54" s="39">
        <v>103.88297872340425</v>
      </c>
      <c r="DT54" s="44">
        <v>45</v>
      </c>
      <c r="DU54" s="42">
        <v>33</v>
      </c>
      <c r="DV54" s="42">
        <v>6</v>
      </c>
      <c r="DW54" s="42">
        <v>1</v>
      </c>
      <c r="DX54" s="43">
        <f t="shared" si="18"/>
        <v>85</v>
      </c>
      <c r="DY54" s="42">
        <v>53</v>
      </c>
      <c r="DZ54" s="42">
        <v>14</v>
      </c>
      <c r="EA54" s="42">
        <v>7</v>
      </c>
      <c r="EB54" s="42">
        <v>8</v>
      </c>
      <c r="EC54" s="52">
        <v>3</v>
      </c>
      <c r="ED54" s="135">
        <v>40</v>
      </c>
      <c r="EE54" s="135">
        <v>40</v>
      </c>
      <c r="EF54" s="135">
        <v>5</v>
      </c>
      <c r="EG54" s="135">
        <v>2</v>
      </c>
      <c r="EH54" s="43">
        <f t="shared" ref="EH54:EH55" si="51">SUM(ED54:EG54)</f>
        <v>87</v>
      </c>
      <c r="EI54" s="135">
        <v>66</v>
      </c>
      <c r="EJ54" s="135">
        <v>7</v>
      </c>
      <c r="EK54" s="135">
        <v>9</v>
      </c>
      <c r="EL54" s="135">
        <v>1</v>
      </c>
      <c r="EM54" s="135">
        <v>4</v>
      </c>
      <c r="EN54" s="135">
        <v>36</v>
      </c>
      <c r="EO54" s="135">
        <v>48</v>
      </c>
      <c r="EP54" s="135">
        <v>7</v>
      </c>
      <c r="EQ54" s="135">
        <v>1</v>
      </c>
      <c r="ER54" s="43">
        <f t="shared" si="20"/>
        <v>92</v>
      </c>
      <c r="ES54" s="135">
        <v>52</v>
      </c>
      <c r="ET54" s="135">
        <v>12</v>
      </c>
      <c r="EU54" s="135">
        <v>9</v>
      </c>
      <c r="EV54" s="135">
        <v>13</v>
      </c>
      <c r="EW54" s="135">
        <v>6</v>
      </c>
    </row>
    <row r="55" spans="1:153" s="50" customFormat="1" ht="10.5" customHeight="1" x14ac:dyDescent="0.2">
      <c r="A55" s="145">
        <v>1091</v>
      </c>
      <c r="B55" s="145"/>
      <c r="C55" s="27">
        <v>99</v>
      </c>
      <c r="D55" s="28" t="s">
        <v>287</v>
      </c>
      <c r="E55" s="27" t="s">
        <v>137</v>
      </c>
      <c r="F55" s="27" t="s">
        <v>278</v>
      </c>
      <c r="G55" s="27" t="s">
        <v>288</v>
      </c>
      <c r="H55" s="128">
        <f>SUM(I55:M55)</f>
        <v>62</v>
      </c>
      <c r="I55" s="129">
        <v>10</v>
      </c>
      <c r="J55" s="129">
        <v>12</v>
      </c>
      <c r="K55" s="129">
        <v>21</v>
      </c>
      <c r="L55" s="129">
        <v>2</v>
      </c>
      <c r="M55" s="129">
        <v>17</v>
      </c>
      <c r="N55" s="31">
        <v>101.06976744186046</v>
      </c>
      <c r="O55" s="128">
        <f>SUM(P55:T55)</f>
        <v>66</v>
      </c>
      <c r="P55" s="129">
        <v>9</v>
      </c>
      <c r="Q55" s="129">
        <v>8</v>
      </c>
      <c r="R55" s="129">
        <v>15</v>
      </c>
      <c r="S55" s="129">
        <v>5</v>
      </c>
      <c r="T55" s="129">
        <v>29</v>
      </c>
      <c r="U55" s="31">
        <v>99.225806451612897</v>
      </c>
      <c r="V55" s="128">
        <f>SUM(W55:AA55)</f>
        <v>83</v>
      </c>
      <c r="W55" s="129">
        <v>11</v>
      </c>
      <c r="X55" s="129">
        <v>16</v>
      </c>
      <c r="Y55" s="129">
        <v>25</v>
      </c>
      <c r="Z55" s="129">
        <v>7</v>
      </c>
      <c r="AA55" s="129">
        <v>24</v>
      </c>
      <c r="AB55" s="31">
        <v>102.84313725490196</v>
      </c>
      <c r="AC55" s="128">
        <f>SUM(AD55:AH55)</f>
        <v>90</v>
      </c>
      <c r="AD55" s="129">
        <v>13</v>
      </c>
      <c r="AE55" s="129">
        <v>17</v>
      </c>
      <c r="AF55" s="129">
        <v>29</v>
      </c>
      <c r="AG55" s="129">
        <v>3</v>
      </c>
      <c r="AH55" s="129">
        <v>28</v>
      </c>
      <c r="AI55" s="31">
        <v>100.32758620689656</v>
      </c>
      <c r="AJ55" s="30">
        <v>48</v>
      </c>
      <c r="AK55" s="30">
        <v>4</v>
      </c>
      <c r="AL55" s="30">
        <v>3</v>
      </c>
      <c r="AM55" s="30">
        <v>7</v>
      </c>
      <c r="AN55" s="30">
        <v>50</v>
      </c>
      <c r="AO55" s="30">
        <v>3</v>
      </c>
      <c r="AP55" s="30">
        <v>3</v>
      </c>
      <c r="AQ55" s="30">
        <v>10</v>
      </c>
      <c r="AR55" s="30">
        <v>57</v>
      </c>
      <c r="AS55" s="30">
        <v>18</v>
      </c>
      <c r="AT55" s="30">
        <v>2</v>
      </c>
      <c r="AU55" s="30">
        <v>6</v>
      </c>
      <c r="AV55" s="130">
        <v>13</v>
      </c>
      <c r="AW55" s="130">
        <v>9</v>
      </c>
      <c r="AX55" s="130">
        <v>17</v>
      </c>
      <c r="AY55" s="130">
        <v>4</v>
      </c>
      <c r="AZ55" s="130">
        <v>16</v>
      </c>
      <c r="BA55" s="130">
        <v>9</v>
      </c>
      <c r="BB55" s="30">
        <v>139</v>
      </c>
      <c r="BC55" s="30">
        <v>124</v>
      </c>
      <c r="BD55" s="30">
        <v>149</v>
      </c>
      <c r="BE55" s="30">
        <v>169</v>
      </c>
      <c r="BF55" s="38">
        <v>32</v>
      </c>
      <c r="BG55" s="38">
        <v>62</v>
      </c>
      <c r="BH55" s="38">
        <v>200</v>
      </c>
      <c r="BI55" s="38">
        <v>394</v>
      </c>
      <c r="BJ55" s="36">
        <f>(BF55*1+BG55*2+BH55*3+BI55*4)/SUM(BF55:BI55)</f>
        <v>3.38953488372093</v>
      </c>
      <c r="BK55" s="38">
        <v>100</v>
      </c>
      <c r="BL55" s="38">
        <v>102</v>
      </c>
      <c r="BM55" s="38">
        <v>265</v>
      </c>
      <c r="BN55" s="38">
        <v>221</v>
      </c>
      <c r="BO55" s="36">
        <f>(BK55*1+BL55*2+BM55*3+BN55*4)/SUM(BK55:BN55)</f>
        <v>2.8822674418604652</v>
      </c>
      <c r="BP55" s="38">
        <v>22</v>
      </c>
      <c r="BQ55" s="38">
        <v>79</v>
      </c>
      <c r="BR55" s="38">
        <v>302</v>
      </c>
      <c r="BS55" s="38">
        <v>422</v>
      </c>
      <c r="BT55" s="36">
        <f>(BP55*1+BQ55*2+BR55*3+BS55*4)/SUM(BP55:BS55)</f>
        <v>3.3624242424242423</v>
      </c>
      <c r="BU55" s="38">
        <v>67</v>
      </c>
      <c r="BV55" s="38">
        <v>149</v>
      </c>
      <c r="BW55" s="38">
        <v>361</v>
      </c>
      <c r="BX55" s="38">
        <v>248</v>
      </c>
      <c r="BY55" s="36">
        <f>(BU55*1+BV55*2+BW55*3+BX55*4)/SUM(BU55:BX55)</f>
        <v>2.9575757575757575</v>
      </c>
      <c r="BZ55" s="38">
        <v>30</v>
      </c>
      <c r="CA55" s="38">
        <v>81</v>
      </c>
      <c r="CB55" s="38">
        <v>348</v>
      </c>
      <c r="CC55" s="38">
        <v>447</v>
      </c>
      <c r="CD55" s="36">
        <f>(BZ55*1+CA55*2+CB55*3+CC55*4)/SUM(BZ55:CC55)</f>
        <v>3.3377483443708611</v>
      </c>
      <c r="CE55" s="38">
        <v>66</v>
      </c>
      <c r="CF55" s="38">
        <v>174</v>
      </c>
      <c r="CG55" s="38">
        <v>422</v>
      </c>
      <c r="CH55" s="38">
        <v>244</v>
      </c>
      <c r="CI55" s="36">
        <f>(CE55*1+CF55*2+CG55*3+CH55*4)/SUM(CE55:CH55)</f>
        <v>2.9315673289183222</v>
      </c>
      <c r="CJ55" s="132">
        <v>43</v>
      </c>
      <c r="CK55" s="26">
        <v>30</v>
      </c>
      <c r="CL55" s="26">
        <v>3</v>
      </c>
      <c r="CM55" s="26">
        <v>4</v>
      </c>
      <c r="CN55" s="26">
        <v>0</v>
      </c>
      <c r="CO55" s="39">
        <f>(CJ55*2+CK55*3+CL55*4+CM55*5)/SUM(CJ55:CM55)</f>
        <v>2.6</v>
      </c>
      <c r="CP55" s="40">
        <f>SUM(CJ55:CN55)</f>
        <v>80</v>
      </c>
      <c r="CQ55" s="26">
        <v>1</v>
      </c>
      <c r="CR55" s="26">
        <v>16</v>
      </c>
      <c r="CS55" s="26">
        <v>55</v>
      </c>
      <c r="CT55" s="26">
        <v>8</v>
      </c>
      <c r="CU55" s="39">
        <v>104.1875</v>
      </c>
      <c r="CV55" s="132">
        <v>39</v>
      </c>
      <c r="CW55" s="26">
        <v>27</v>
      </c>
      <c r="CX55" s="26">
        <v>5</v>
      </c>
      <c r="CY55" s="26">
        <v>1</v>
      </c>
      <c r="CZ55" s="26">
        <v>0</v>
      </c>
      <c r="DA55" s="39">
        <f>(CV55*2+CW55*3+CX55*4+CY55*5)/SUM(CV55:CY55)</f>
        <v>2.5555555555555554</v>
      </c>
      <c r="DB55" s="40">
        <f>SUM(CV55:CZ55)</f>
        <v>72</v>
      </c>
      <c r="DC55" s="26">
        <v>1</v>
      </c>
      <c r="DD55" s="26">
        <v>14</v>
      </c>
      <c r="DE55" s="26">
        <v>44</v>
      </c>
      <c r="DF55" s="26">
        <v>13</v>
      </c>
      <c r="DG55" s="39">
        <v>104.72222222222223</v>
      </c>
      <c r="DH55" s="132">
        <v>53</v>
      </c>
      <c r="DI55" s="26">
        <v>13</v>
      </c>
      <c r="DJ55" s="26">
        <v>4</v>
      </c>
      <c r="DK55" s="26">
        <v>4</v>
      </c>
      <c r="DL55" s="26">
        <v>2</v>
      </c>
      <c r="DM55" s="39">
        <f>(DH55*2+DI55*3+DJ55*4+DK55*5)/SUM(DH55:DK55)</f>
        <v>2.4459459459459461</v>
      </c>
      <c r="DN55" s="40">
        <f>SUM(DH55:DL55)</f>
        <v>76</v>
      </c>
      <c r="DO55" s="26">
        <v>2</v>
      </c>
      <c r="DP55" s="26">
        <v>22</v>
      </c>
      <c r="DQ55" s="26">
        <v>35</v>
      </c>
      <c r="DR55" s="26">
        <v>17</v>
      </c>
      <c r="DS55" s="39">
        <v>103.47368421052632</v>
      </c>
      <c r="DT55" s="44">
        <v>27</v>
      </c>
      <c r="DU55" s="42">
        <v>28</v>
      </c>
      <c r="DV55" s="42">
        <v>5</v>
      </c>
      <c r="DW55" s="42">
        <v>0</v>
      </c>
      <c r="DX55" s="43">
        <f t="shared" si="18"/>
        <v>60</v>
      </c>
      <c r="DY55" s="42">
        <v>43</v>
      </c>
      <c r="DZ55" s="42">
        <v>9</v>
      </c>
      <c r="EA55" s="42">
        <v>1</v>
      </c>
      <c r="EB55" s="42">
        <v>6</v>
      </c>
      <c r="EC55" s="52">
        <v>1</v>
      </c>
      <c r="ED55" s="135">
        <v>34</v>
      </c>
      <c r="EE55" s="135">
        <v>31</v>
      </c>
      <c r="EF55" s="135">
        <v>4</v>
      </c>
      <c r="EG55" s="135">
        <v>0</v>
      </c>
      <c r="EH55" s="43">
        <f t="shared" si="51"/>
        <v>69</v>
      </c>
      <c r="EI55" s="135">
        <v>54</v>
      </c>
      <c r="EJ55" s="135">
        <v>5</v>
      </c>
      <c r="EK55" s="135">
        <v>1</v>
      </c>
      <c r="EL55" s="135">
        <v>6</v>
      </c>
      <c r="EM55" s="135">
        <v>3</v>
      </c>
      <c r="EN55" s="135">
        <v>31</v>
      </c>
      <c r="EO55" s="135">
        <v>29</v>
      </c>
      <c r="EP55" s="135">
        <v>5</v>
      </c>
      <c r="EQ55" s="135">
        <v>4</v>
      </c>
      <c r="ER55" s="43">
        <f t="shared" si="20"/>
        <v>69</v>
      </c>
      <c r="ES55" s="135">
        <v>43</v>
      </c>
      <c r="ET55" s="135">
        <v>13</v>
      </c>
      <c r="EU55" s="135">
        <v>6</v>
      </c>
      <c r="EV55" s="135">
        <v>4</v>
      </c>
      <c r="EW55" s="135">
        <v>3</v>
      </c>
    </row>
    <row r="56" spans="1:153" s="50" customFormat="1" ht="10.5" customHeight="1" x14ac:dyDescent="0.2">
      <c r="C56" s="71"/>
      <c r="D56" s="72"/>
      <c r="E56" s="72"/>
      <c r="F56" s="72"/>
      <c r="G56" s="72"/>
      <c r="H56" s="29">
        <f t="shared" ref="H56:M56" si="52">SUM(H5:H55)</f>
        <v>4899</v>
      </c>
      <c r="I56" s="30">
        <f t="shared" si="52"/>
        <v>973</v>
      </c>
      <c r="J56" s="30">
        <f t="shared" si="52"/>
        <v>1500</v>
      </c>
      <c r="K56" s="30">
        <f t="shared" si="52"/>
        <v>1372</v>
      </c>
      <c r="L56" s="30">
        <f t="shared" si="52"/>
        <v>96</v>
      </c>
      <c r="M56" s="30">
        <f t="shared" si="52"/>
        <v>958</v>
      </c>
      <c r="N56" s="31">
        <f>SUMPRODUCT(N5:N55,H5:H55)/SUM(H5:H55)</f>
        <v>98.241746613152102</v>
      </c>
      <c r="O56" s="29">
        <f t="shared" ref="O56:T56" si="53">SUM(O5:O55)</f>
        <v>5659</v>
      </c>
      <c r="P56" s="30">
        <f t="shared" si="53"/>
        <v>1021</v>
      </c>
      <c r="Q56" s="30">
        <f t="shared" si="53"/>
        <v>1611</v>
      </c>
      <c r="R56" s="30">
        <f t="shared" si="53"/>
        <v>1590</v>
      </c>
      <c r="S56" s="30">
        <f t="shared" si="53"/>
        <v>128</v>
      </c>
      <c r="T56" s="30">
        <f t="shared" si="53"/>
        <v>1309</v>
      </c>
      <c r="U56" s="31">
        <f>SUMPRODUCT(U5:U55,O5:O55)/SUM(O5:O55)</f>
        <v>98.361110360021129</v>
      </c>
      <c r="V56" s="29">
        <f t="shared" ref="V56:AA56" si="54">SUM(V5:V55)</f>
        <v>6322</v>
      </c>
      <c r="W56" s="30">
        <f t="shared" si="54"/>
        <v>1068</v>
      </c>
      <c r="X56" s="30">
        <f t="shared" si="54"/>
        <v>1631</v>
      </c>
      <c r="Y56" s="30">
        <f t="shared" si="54"/>
        <v>1825</v>
      </c>
      <c r="Z56" s="30">
        <f t="shared" si="54"/>
        <v>157</v>
      </c>
      <c r="AA56" s="30">
        <f t="shared" si="54"/>
        <v>1641</v>
      </c>
      <c r="AB56" s="31">
        <f>SUMPRODUCT(AB5:AB55,V5:V55)/SUM(V5:V55)</f>
        <v>98.529467156426023</v>
      </c>
      <c r="AC56" s="29">
        <f t="shared" ref="AC56:AH56" si="55">SUM(AC5:AC55)</f>
        <v>6683</v>
      </c>
      <c r="AD56" s="30">
        <f t="shared" si="55"/>
        <v>1142</v>
      </c>
      <c r="AE56" s="30">
        <f t="shared" si="55"/>
        <v>1792</v>
      </c>
      <c r="AF56" s="30">
        <f t="shared" si="55"/>
        <v>1860</v>
      </c>
      <c r="AG56" s="30">
        <f t="shared" si="55"/>
        <v>142</v>
      </c>
      <c r="AH56" s="30">
        <f t="shared" si="55"/>
        <v>1747</v>
      </c>
      <c r="AI56" s="31">
        <f>SUMPRODUCT(AI5:AI55,AC5:AC55)/SUM(AC5:AC55)</f>
        <v>98.676614109923818</v>
      </c>
      <c r="AJ56" s="30">
        <f t="shared" ref="AJ56:BE56" si="56">SUM(AJ5:AJ55)</f>
        <v>2263</v>
      </c>
      <c r="AK56" s="30">
        <f t="shared" si="56"/>
        <v>1123</v>
      </c>
      <c r="AL56" s="30">
        <f t="shared" si="56"/>
        <v>106</v>
      </c>
      <c r="AM56" s="30">
        <f t="shared" si="56"/>
        <v>1407</v>
      </c>
      <c r="AN56" s="30">
        <f t="shared" si="56"/>
        <v>2559</v>
      </c>
      <c r="AO56" s="30">
        <f t="shared" si="56"/>
        <v>1282</v>
      </c>
      <c r="AP56" s="30">
        <f t="shared" si="56"/>
        <v>122</v>
      </c>
      <c r="AQ56" s="30">
        <f t="shared" si="56"/>
        <v>1698</v>
      </c>
      <c r="AR56" s="30">
        <f t="shared" si="56"/>
        <v>2753</v>
      </c>
      <c r="AS56" s="30">
        <f t="shared" si="56"/>
        <v>1640</v>
      </c>
      <c r="AT56" s="30">
        <f t="shared" si="56"/>
        <v>120</v>
      </c>
      <c r="AU56" s="30">
        <f t="shared" si="56"/>
        <v>1812</v>
      </c>
      <c r="AV56" s="35">
        <f t="shared" si="56"/>
        <v>1062</v>
      </c>
      <c r="AW56" s="35">
        <f t="shared" si="56"/>
        <v>865</v>
      </c>
      <c r="AX56" s="35">
        <f t="shared" si="56"/>
        <v>1176</v>
      </c>
      <c r="AY56" s="35">
        <f t="shared" si="56"/>
        <v>952</v>
      </c>
      <c r="AZ56" s="35">
        <f t="shared" si="56"/>
        <v>1482</v>
      </c>
      <c r="BA56" s="35">
        <f t="shared" si="56"/>
        <v>1142</v>
      </c>
      <c r="BB56" s="30">
        <f t="shared" si="56"/>
        <v>10009</v>
      </c>
      <c r="BC56" s="30">
        <f t="shared" si="56"/>
        <v>10611</v>
      </c>
      <c r="BD56" s="30">
        <f t="shared" si="56"/>
        <v>12010</v>
      </c>
      <c r="BE56" s="30">
        <f t="shared" si="56"/>
        <v>12968</v>
      </c>
      <c r="BF56" s="30">
        <f>SUM(BF5:BF55)</f>
        <v>1294</v>
      </c>
      <c r="BG56" s="30">
        <f>SUM(BG5:BG55)</f>
        <v>4640</v>
      </c>
      <c r="BH56" s="30">
        <f>SUM(BH5:BH55)</f>
        <v>19062</v>
      </c>
      <c r="BI56" s="30">
        <f>SUM(BI5:BI55)</f>
        <v>23302</v>
      </c>
      <c r="BJ56" s="276">
        <f>(BF56*1+BG56*2+BH56*3+BI56*4)/SUM(BF56:BI56)</f>
        <v>3.3328088119590875</v>
      </c>
      <c r="BK56" s="277">
        <f>SUM(BK5:BK55)</f>
        <v>3107</v>
      </c>
      <c r="BL56" s="277">
        <f>SUM(BL5:BL55)</f>
        <v>6567</v>
      </c>
      <c r="BM56" s="277">
        <f>SUM(BM5:BM55)</f>
        <v>21897</v>
      </c>
      <c r="BN56" s="277">
        <f>SUM(BN5:BN55)</f>
        <v>16727</v>
      </c>
      <c r="BO56" s="276">
        <f>(BK56*1+BL56*2+BM56*3+BN56*4)/SUM(BK56:BN56)</f>
        <v>3.0817011056358443</v>
      </c>
      <c r="BP56" s="30">
        <f>SUM(BP5:BP55)</f>
        <v>1496</v>
      </c>
      <c r="BQ56" s="30">
        <f>SUM(BQ5:BQ55)</f>
        <v>5355</v>
      </c>
      <c r="BR56" s="30">
        <f>SUM(BR5:BR55)</f>
        <v>22478</v>
      </c>
      <c r="BS56" s="30">
        <f>SUM(BS5:BS55)</f>
        <v>27453</v>
      </c>
      <c r="BT56" s="276">
        <f>(BP56*1+BQ56*2+BR56*3+BS56*4)/SUM(BP56:BS56)</f>
        <v>3.3364798703814591</v>
      </c>
      <c r="BU56" s="277">
        <f>SUM(BU5:BU55)</f>
        <v>3356</v>
      </c>
      <c r="BV56" s="277">
        <f>SUM(BV5:BV55)</f>
        <v>7553</v>
      </c>
      <c r="BW56" s="277">
        <f>SUM(BW5:BW55)</f>
        <v>26006</v>
      </c>
      <c r="BX56" s="277">
        <f>SUM(BX5:BX55)</f>
        <v>19867</v>
      </c>
      <c r="BY56" s="276">
        <f>(BU56*1+BV56*2+BW56*3+BX56*4)/SUM(BU56:BX56)</f>
        <v>3.098658025430594</v>
      </c>
      <c r="BZ56" s="30">
        <f>SUM(BZ5:BZ55)</f>
        <v>1702</v>
      </c>
      <c r="CA56" s="30">
        <f>SUM(CA5:CA55)</f>
        <v>5697</v>
      </c>
      <c r="CB56" s="30">
        <f>SUM(CB5:CB55)</f>
        <v>23397</v>
      </c>
      <c r="CC56" s="30">
        <f>SUM(CC5:CC55)</f>
        <v>30558</v>
      </c>
      <c r="CD56" s="276">
        <f>(BZ56*1+CA56*2+CB56*3+CC56*4)/SUM(BZ56:CC56)</f>
        <v>3.3497245493366368</v>
      </c>
      <c r="CE56" s="277">
        <f>SUM(CE5:CE55)</f>
        <v>3695</v>
      </c>
      <c r="CF56" s="277">
        <f>SUM(CF5:CF55)</f>
        <v>8117</v>
      </c>
      <c r="CG56" s="277">
        <f>SUM(CG5:CG55)</f>
        <v>27251</v>
      </c>
      <c r="CH56" s="277">
        <f>SUM(CH5:CH55)</f>
        <v>22291</v>
      </c>
      <c r="CI56" s="276">
        <f>(CE56*1+CF56*2+CG56*3+CH56*4)/SUM(CE56:CH56)</f>
        <v>3.1105714378850604</v>
      </c>
      <c r="CJ56" s="76">
        <f>SUM(CJ5:CJ55)</f>
        <v>2563</v>
      </c>
      <c r="CK56" s="30">
        <f>SUM(CK5:CK55)</f>
        <v>1646</v>
      </c>
      <c r="CL56" s="30">
        <f>SUM(CL5:CL55)</f>
        <v>328</v>
      </c>
      <c r="CM56" s="30">
        <f>SUM(CM5:CM55)</f>
        <v>176</v>
      </c>
      <c r="CN56" s="30">
        <f>SUM(CN5:CN55)</f>
        <v>112</v>
      </c>
      <c r="CO56" s="39">
        <f>(CJ56*2+CK56*3+CL56*4+CM56*5)/SUM(CJ56:CM56)</f>
        <v>2.600466793974114</v>
      </c>
      <c r="CP56" s="29">
        <f>SUM(CP5:CP55)</f>
        <v>4825</v>
      </c>
      <c r="CQ56" s="30">
        <f>SUM(CQ5:CQ55)</f>
        <v>296</v>
      </c>
      <c r="CR56" s="30">
        <f>SUM(CR5:CR55)</f>
        <v>1045</v>
      </c>
      <c r="CS56" s="30">
        <f>SUM(CS5:CS55)</f>
        <v>2705</v>
      </c>
      <c r="CT56" s="30">
        <f>SUM(CT5:CT55)</f>
        <v>779</v>
      </c>
      <c r="CU56" s="75">
        <f>(SUMPRODUCT(CU5:CU55,CP5:CP55))/CP56</f>
        <v>103.59689119170984</v>
      </c>
      <c r="CV56" s="76">
        <f>SUM(CV5:CV55)</f>
        <v>2737</v>
      </c>
      <c r="CW56" s="30">
        <f>SUM(CW5:CW55)</f>
        <v>1500</v>
      </c>
      <c r="CX56" s="30">
        <f>SUM(CX5:CX55)</f>
        <v>230</v>
      </c>
      <c r="CY56" s="30">
        <f>SUM(CY5:CY55)</f>
        <v>157</v>
      </c>
      <c r="CZ56" s="30">
        <f>SUM(CZ5:CZ55)</f>
        <v>116</v>
      </c>
      <c r="DA56" s="39">
        <f>(CV56*2+CW56*3+CX56*4+CY56*5)/SUM(CV56:CY56)</f>
        <v>2.5257352941176472</v>
      </c>
      <c r="DB56" s="29">
        <f>SUM(DB5:DB55)</f>
        <v>4740</v>
      </c>
      <c r="DC56" s="30">
        <f>SUM(DC5:DC55)</f>
        <v>302</v>
      </c>
      <c r="DD56" s="30">
        <f>SUM(DD5:DD55)</f>
        <v>1020</v>
      </c>
      <c r="DE56" s="30">
        <f>SUM(DE5:DE55)</f>
        <v>2682</v>
      </c>
      <c r="DF56" s="30">
        <f>SUM(DF5:DF55)</f>
        <v>736</v>
      </c>
      <c r="DG56" s="75">
        <f>(SUMPRODUCT(DG5:DG55,DB5:DB55))/DB56</f>
        <v>103.5211452027151</v>
      </c>
      <c r="DH56" s="76">
        <f>SUM(DH5:DH55)</f>
        <v>3293</v>
      </c>
      <c r="DI56" s="30">
        <f>SUM(DI5:DI55)</f>
        <v>1530</v>
      </c>
      <c r="DJ56" s="30">
        <f>SUM(DJ5:DJ55)</f>
        <v>241</v>
      </c>
      <c r="DK56" s="30">
        <f>SUM(DK5:DK55)</f>
        <v>150</v>
      </c>
      <c r="DL56" s="30">
        <f>SUM(DL5:DL55)</f>
        <v>168</v>
      </c>
      <c r="DM56" s="39">
        <f>(DH56*2+DI56*3+DJ56*4+DK56*5)/SUM(DH56:DK56)</f>
        <v>2.4721902570003835</v>
      </c>
      <c r="DN56" s="29">
        <f>SUM(DN5:DN55)</f>
        <v>5382</v>
      </c>
      <c r="DO56" s="30">
        <f>SUM(DO5:DO55)</f>
        <v>347</v>
      </c>
      <c r="DP56" s="30">
        <f>SUM(DP5:DP55)</f>
        <v>1188</v>
      </c>
      <c r="DQ56" s="30">
        <f>SUM(DQ5:DQ55)</f>
        <v>2953</v>
      </c>
      <c r="DR56" s="30">
        <f>SUM(DR5:DR55)</f>
        <v>894</v>
      </c>
      <c r="DS56" s="75">
        <f>(SUMPRODUCT(DS5:DS55,DN5:DN55))/DN56</f>
        <v>103.32525365504111</v>
      </c>
      <c r="DT56" s="41">
        <f t="shared" ref="DT56:EW56" si="57">SUM(DT5:DT55)</f>
        <v>1536</v>
      </c>
      <c r="DU56" s="44">
        <f t="shared" si="57"/>
        <v>2655</v>
      </c>
      <c r="DV56" s="44">
        <f t="shared" si="57"/>
        <v>448</v>
      </c>
      <c r="DW56" s="44">
        <f t="shared" si="57"/>
        <v>85</v>
      </c>
      <c r="DX56" s="278">
        <f t="shared" si="57"/>
        <v>4724</v>
      </c>
      <c r="DY56" s="44">
        <f t="shared" si="57"/>
        <v>2970</v>
      </c>
      <c r="DZ56" s="44">
        <f t="shared" si="57"/>
        <v>919</v>
      </c>
      <c r="EA56" s="44">
        <f t="shared" si="57"/>
        <v>335</v>
      </c>
      <c r="EB56" s="44">
        <f t="shared" si="57"/>
        <v>359</v>
      </c>
      <c r="EC56" s="279">
        <f t="shared" si="57"/>
        <v>141</v>
      </c>
      <c r="ED56" s="41">
        <f t="shared" si="57"/>
        <v>1520</v>
      </c>
      <c r="EE56" s="44">
        <f t="shared" si="57"/>
        <v>2723</v>
      </c>
      <c r="EF56" s="44">
        <f t="shared" si="57"/>
        <v>465</v>
      </c>
      <c r="EG56" s="44">
        <f t="shared" si="57"/>
        <v>82</v>
      </c>
      <c r="EH56" s="278">
        <f t="shared" si="57"/>
        <v>4790</v>
      </c>
      <c r="EI56" s="44">
        <f t="shared" si="57"/>
        <v>3041</v>
      </c>
      <c r="EJ56" s="44">
        <f t="shared" si="57"/>
        <v>916</v>
      </c>
      <c r="EK56" s="44">
        <f t="shared" si="57"/>
        <v>331</v>
      </c>
      <c r="EL56" s="44">
        <f t="shared" si="57"/>
        <v>357</v>
      </c>
      <c r="EM56" s="279">
        <f t="shared" si="57"/>
        <v>145</v>
      </c>
      <c r="EN56" s="41">
        <f t="shared" si="57"/>
        <v>1442</v>
      </c>
      <c r="EO56" s="44">
        <f t="shared" si="57"/>
        <v>2890</v>
      </c>
      <c r="EP56" s="44">
        <f t="shared" si="57"/>
        <v>529</v>
      </c>
      <c r="EQ56" s="44">
        <f t="shared" si="57"/>
        <v>122</v>
      </c>
      <c r="ER56" s="278">
        <f t="shared" si="57"/>
        <v>4983</v>
      </c>
      <c r="ES56" s="44">
        <f t="shared" si="57"/>
        <v>3019</v>
      </c>
      <c r="ET56" s="44">
        <f t="shared" si="57"/>
        <v>988</v>
      </c>
      <c r="EU56" s="44">
        <f t="shared" si="57"/>
        <v>375</v>
      </c>
      <c r="EV56" s="44">
        <f t="shared" si="57"/>
        <v>429</v>
      </c>
      <c r="EW56" s="279">
        <f t="shared" si="57"/>
        <v>172</v>
      </c>
    </row>
    <row r="57" spans="1:153" s="107" customFormat="1" ht="10.5" customHeight="1" x14ac:dyDescent="0.2">
      <c r="A57" s="79"/>
      <c r="B57" s="79"/>
      <c r="C57" s="54"/>
      <c r="D57" s="72"/>
      <c r="E57" s="152"/>
      <c r="F57" s="152"/>
      <c r="G57" s="152"/>
      <c r="H57" s="153"/>
      <c r="I57" s="154"/>
      <c r="J57" s="154"/>
      <c r="K57" s="154"/>
      <c r="L57" s="154"/>
      <c r="M57" s="154"/>
      <c r="N57" s="155"/>
      <c r="O57" s="153"/>
      <c r="P57" s="154"/>
      <c r="Q57" s="154"/>
      <c r="R57" s="154"/>
      <c r="S57" s="154"/>
      <c r="T57" s="154"/>
      <c r="U57" s="155"/>
      <c r="V57" s="153"/>
      <c r="W57" s="154"/>
      <c r="X57" s="154"/>
      <c r="Y57" s="154"/>
      <c r="Z57" s="154"/>
      <c r="AA57" s="154"/>
      <c r="AB57" s="155"/>
      <c r="AC57" s="153"/>
      <c r="AD57" s="154"/>
      <c r="AE57" s="154"/>
      <c r="AF57" s="154"/>
      <c r="AG57" s="154"/>
      <c r="AH57" s="154"/>
      <c r="AI57" s="155"/>
      <c r="AJ57" s="154"/>
      <c r="AK57" s="154"/>
      <c r="AL57" s="154"/>
      <c r="AM57" s="154"/>
      <c r="AN57" s="154"/>
      <c r="AO57" s="154"/>
      <c r="AP57" s="154"/>
      <c r="AQ57" s="154"/>
      <c r="AR57" s="154"/>
      <c r="AS57" s="154"/>
      <c r="AT57" s="154"/>
      <c r="AU57" s="154"/>
      <c r="AV57" s="156"/>
      <c r="AW57" s="156"/>
      <c r="AX57" s="156"/>
      <c r="AY57" s="156"/>
      <c r="AZ57" s="156"/>
      <c r="BA57" s="156"/>
      <c r="BB57" s="154"/>
      <c r="BC57" s="154"/>
      <c r="BD57" s="154"/>
      <c r="BE57" s="154"/>
      <c r="BF57" s="157"/>
      <c r="BG57" s="157"/>
      <c r="BH57" s="157"/>
      <c r="BI57" s="157"/>
      <c r="BJ57" s="280"/>
      <c r="BK57" s="281"/>
      <c r="BL57" s="281"/>
      <c r="BM57" s="281"/>
      <c r="BN57" s="281"/>
      <c r="BO57" s="280"/>
      <c r="BP57" s="157"/>
      <c r="BQ57" s="157"/>
      <c r="BR57" s="157"/>
      <c r="BS57" s="157"/>
      <c r="BT57" s="280"/>
      <c r="BU57" s="281"/>
      <c r="BV57" s="281"/>
      <c r="BW57" s="281"/>
      <c r="BX57" s="281"/>
      <c r="BY57" s="280"/>
      <c r="BZ57" s="157"/>
      <c r="CA57" s="157"/>
      <c r="CB57" s="157"/>
      <c r="CC57" s="157"/>
      <c r="CD57" s="280"/>
      <c r="CE57" s="281"/>
      <c r="CF57" s="281"/>
      <c r="CG57" s="281"/>
      <c r="CH57" s="281"/>
      <c r="CI57" s="280"/>
      <c r="CJ57" s="154"/>
      <c r="CK57" s="154"/>
      <c r="CL57" s="154"/>
      <c r="CM57" s="154"/>
      <c r="CN57" s="154"/>
      <c r="CO57" s="87"/>
      <c r="CP57" s="153"/>
      <c r="CQ57" s="154"/>
      <c r="CR57" s="154"/>
      <c r="CS57" s="154"/>
      <c r="CT57" s="154"/>
      <c r="CU57" s="87"/>
      <c r="CV57" s="154"/>
      <c r="CW57" s="154"/>
      <c r="CX57" s="154"/>
      <c r="CY57" s="154"/>
      <c r="CZ57" s="154"/>
      <c r="DA57" s="87"/>
      <c r="DB57" s="153"/>
      <c r="DC57" s="154"/>
      <c r="DD57" s="154"/>
      <c r="DE57" s="154"/>
      <c r="DF57" s="154"/>
      <c r="DG57" s="154"/>
      <c r="DH57" s="154"/>
      <c r="DI57" s="154"/>
      <c r="DJ57" s="154"/>
      <c r="DK57" s="154"/>
      <c r="DL57" s="154"/>
      <c r="DM57" s="87"/>
      <c r="DN57" s="153"/>
      <c r="DO57" s="154"/>
      <c r="DP57" s="154"/>
      <c r="DQ57" s="154"/>
      <c r="DR57" s="154"/>
      <c r="DS57" s="154"/>
    </row>
    <row r="58" spans="1:153" s="50" customFormat="1" ht="10.5" customHeight="1" x14ac:dyDescent="0.2">
      <c r="A58" s="79"/>
      <c r="B58" s="79"/>
      <c r="C58" s="54"/>
      <c r="D58" s="72"/>
      <c r="E58" s="72"/>
      <c r="F58" s="72"/>
      <c r="G58" s="72"/>
      <c r="H58" s="85"/>
      <c r="I58" s="81"/>
      <c r="J58" s="81"/>
      <c r="K58" s="81"/>
      <c r="L58" s="80"/>
      <c r="M58" s="72"/>
      <c r="N58" s="158"/>
      <c r="O58" s="85"/>
      <c r="P58" s="81"/>
      <c r="Q58" s="81"/>
      <c r="R58" s="81"/>
      <c r="S58" s="80"/>
      <c r="T58" s="72"/>
      <c r="U58" s="158"/>
      <c r="V58" s="85"/>
      <c r="W58" s="81"/>
      <c r="X58" s="81"/>
      <c r="Y58" s="81"/>
      <c r="Z58" s="80"/>
      <c r="AA58" s="72"/>
      <c r="AB58" s="158"/>
      <c r="AC58" s="85"/>
      <c r="AD58" s="81"/>
      <c r="AE58" s="81"/>
      <c r="AF58" s="81"/>
      <c r="AG58" s="80"/>
      <c r="AH58" s="72"/>
      <c r="AI58" s="158"/>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159"/>
      <c r="BK58" s="160"/>
      <c r="BL58" s="160"/>
      <c r="BM58" s="160"/>
      <c r="BN58" s="160"/>
      <c r="BO58" s="159"/>
      <c r="BP58" s="72"/>
      <c r="BQ58" s="72"/>
      <c r="BR58" s="72"/>
      <c r="BS58" s="72"/>
      <c r="BT58" s="159"/>
      <c r="BU58" s="160"/>
      <c r="BV58" s="160"/>
      <c r="BW58" s="160"/>
      <c r="BX58" s="160"/>
      <c r="BY58" s="159"/>
      <c r="BZ58" s="72"/>
      <c r="CA58" s="72"/>
      <c r="CB58" s="72"/>
      <c r="CC58" s="72"/>
      <c r="CD58" s="159"/>
      <c r="CE58" s="160"/>
      <c r="CF58" s="160"/>
      <c r="CG58" s="160"/>
      <c r="CH58" s="160"/>
      <c r="CI58" s="159"/>
      <c r="CJ58" s="72"/>
      <c r="CK58" s="72"/>
      <c r="CL58" s="72"/>
      <c r="CM58" s="72"/>
      <c r="CN58" s="72"/>
      <c r="CO58" s="72"/>
      <c r="CP58" s="161"/>
      <c r="CQ58" s="72"/>
      <c r="CR58" s="72"/>
      <c r="CS58" s="72"/>
      <c r="CT58" s="72"/>
      <c r="CU58" s="162"/>
      <c r="CV58" s="72"/>
      <c r="CW58" s="72"/>
      <c r="CX58" s="72"/>
      <c r="CY58" s="72"/>
      <c r="CZ58" s="72"/>
      <c r="DA58" s="72"/>
      <c r="DB58" s="161"/>
      <c r="DC58" s="72"/>
      <c r="DD58" s="72"/>
      <c r="DE58" s="72"/>
      <c r="DF58" s="72"/>
      <c r="DG58" s="162"/>
      <c r="DH58" s="72"/>
      <c r="DI58" s="72"/>
      <c r="DJ58" s="72"/>
      <c r="DK58" s="72"/>
      <c r="DL58" s="72"/>
      <c r="DM58" s="72"/>
      <c r="DN58" s="161"/>
      <c r="DO58" s="72"/>
      <c r="DP58" s="72"/>
      <c r="DQ58" s="72"/>
      <c r="DR58" s="72"/>
      <c r="DS58" s="162"/>
      <c r="DT58" s="72"/>
    </row>
    <row r="59" spans="1:153" s="50" customFormat="1" ht="10.5" customHeight="1" x14ac:dyDescent="0.2">
      <c r="C59" s="71"/>
      <c r="D59" s="72"/>
      <c r="E59" s="72"/>
      <c r="F59" s="72"/>
      <c r="G59" s="77" t="s">
        <v>214</v>
      </c>
      <c r="H59" s="29">
        <f t="shared" ref="H59:M59" si="58">SUM(H8:H41)</f>
        <v>3230</v>
      </c>
      <c r="I59" s="29">
        <f t="shared" si="58"/>
        <v>722</v>
      </c>
      <c r="J59" s="29">
        <f t="shared" si="58"/>
        <v>1070</v>
      </c>
      <c r="K59" s="29">
        <f t="shared" si="58"/>
        <v>905</v>
      </c>
      <c r="L59" s="29">
        <f t="shared" si="58"/>
        <v>30</v>
      </c>
      <c r="M59" s="29">
        <f t="shared" si="58"/>
        <v>503</v>
      </c>
      <c r="N59" s="31">
        <f>(SUMPRODUCT(N5:N41,H5:H41))/H59</f>
        <v>96.085023063026554</v>
      </c>
      <c r="O59" s="29">
        <f t="shared" ref="O59:T59" si="59">SUM(O8:O41)</f>
        <v>3856</v>
      </c>
      <c r="P59" s="29">
        <f t="shared" si="59"/>
        <v>757</v>
      </c>
      <c r="Q59" s="29">
        <f t="shared" si="59"/>
        <v>1194</v>
      </c>
      <c r="R59" s="29">
        <f t="shared" si="59"/>
        <v>1117</v>
      </c>
      <c r="S59" s="29">
        <f t="shared" si="59"/>
        <v>45</v>
      </c>
      <c r="T59" s="29">
        <f t="shared" si="59"/>
        <v>743</v>
      </c>
      <c r="U59" s="31">
        <f>(SUMPRODUCT(U8:U41,O8:O41))/O59</f>
        <v>96.377491740769429</v>
      </c>
      <c r="V59" s="29">
        <f t="shared" ref="V59:AA59" si="60">SUM(V8:V41)</f>
        <v>4341</v>
      </c>
      <c r="W59" s="29">
        <f t="shared" si="60"/>
        <v>847</v>
      </c>
      <c r="X59" s="29">
        <f t="shared" si="60"/>
        <v>1232</v>
      </c>
      <c r="Y59" s="29">
        <f t="shared" si="60"/>
        <v>1243</v>
      </c>
      <c r="Z59" s="29">
        <f t="shared" si="60"/>
        <v>62</v>
      </c>
      <c r="AA59" s="29">
        <f t="shared" si="60"/>
        <v>957</v>
      </c>
      <c r="AB59" s="31">
        <f>(SUMPRODUCT(AB8:AB41,V8:V41))/V59</f>
        <v>96.476744164356703</v>
      </c>
      <c r="AC59" s="29">
        <f t="shared" ref="AC59:AH59" si="61">SUM(AC8:AC41)</f>
        <v>4695</v>
      </c>
      <c r="AD59" s="29">
        <f t="shared" si="61"/>
        <v>893</v>
      </c>
      <c r="AE59" s="29">
        <f t="shared" si="61"/>
        <v>1379</v>
      </c>
      <c r="AF59" s="29">
        <f t="shared" si="61"/>
        <v>1349</v>
      </c>
      <c r="AG59" s="29">
        <f t="shared" si="61"/>
        <v>67</v>
      </c>
      <c r="AH59" s="29">
        <f t="shared" si="61"/>
        <v>1007</v>
      </c>
      <c r="AI59" s="31">
        <f>(SUMPRODUCT(AI8:AI41,AC8:AC41))/AC59</f>
        <v>96.507484489576342</v>
      </c>
      <c r="AJ59" s="30">
        <f t="shared" ref="AJ59:BE59" si="62">SUM(AJ8:AJ41)</f>
        <v>1343</v>
      </c>
      <c r="AK59" s="30">
        <f t="shared" si="62"/>
        <v>861</v>
      </c>
      <c r="AL59" s="30">
        <f t="shared" si="62"/>
        <v>60</v>
      </c>
      <c r="AM59" s="30">
        <f t="shared" si="62"/>
        <v>966</v>
      </c>
      <c r="AN59" s="30">
        <f t="shared" si="62"/>
        <v>1575</v>
      </c>
      <c r="AO59" s="30">
        <f t="shared" si="62"/>
        <v>1028</v>
      </c>
      <c r="AP59" s="30">
        <f t="shared" si="62"/>
        <v>77</v>
      </c>
      <c r="AQ59" s="30">
        <f t="shared" si="62"/>
        <v>1178</v>
      </c>
      <c r="AR59" s="30">
        <f t="shared" si="62"/>
        <v>1604</v>
      </c>
      <c r="AS59" s="30">
        <f t="shared" si="62"/>
        <v>1385</v>
      </c>
      <c r="AT59" s="30">
        <f t="shared" si="62"/>
        <v>89</v>
      </c>
      <c r="AU59" s="30">
        <f t="shared" si="62"/>
        <v>1265</v>
      </c>
      <c r="AV59" s="30">
        <f t="shared" si="62"/>
        <v>613</v>
      </c>
      <c r="AW59" s="30">
        <f t="shared" si="62"/>
        <v>548</v>
      </c>
      <c r="AX59" s="30">
        <f t="shared" si="62"/>
        <v>726</v>
      </c>
      <c r="AY59" s="30">
        <f t="shared" si="62"/>
        <v>641</v>
      </c>
      <c r="AZ59" s="30">
        <f t="shared" si="62"/>
        <v>995</v>
      </c>
      <c r="BA59" s="30">
        <f t="shared" si="62"/>
        <v>761</v>
      </c>
      <c r="BB59" s="30">
        <f t="shared" si="62"/>
        <v>6589</v>
      </c>
      <c r="BC59" s="30">
        <f t="shared" si="62"/>
        <v>7208</v>
      </c>
      <c r="BD59" s="30">
        <f t="shared" si="62"/>
        <v>8283</v>
      </c>
      <c r="BE59" s="30">
        <f t="shared" si="62"/>
        <v>9061</v>
      </c>
      <c r="BF59" s="30">
        <f>SUM(BF8:BF41)</f>
        <v>833</v>
      </c>
      <c r="BG59" s="30">
        <f>SUM(BG8:BG41)</f>
        <v>3140</v>
      </c>
      <c r="BH59" s="30">
        <f>SUM(BH8:BH41)</f>
        <v>12545</v>
      </c>
      <c r="BI59" s="30">
        <f>SUM(BI8:BI41)</f>
        <v>15130</v>
      </c>
      <c r="BJ59" s="163">
        <f>(BF59*1+BG59*2+BH59*3+BI59*4)/SUM(BF59:BI59)</f>
        <v>3.3262133468149644</v>
      </c>
      <c r="BK59" s="99">
        <f>SUM(BK8:BK41)</f>
        <v>1799</v>
      </c>
      <c r="BL59" s="99">
        <f>SUM(BL8:BL41)</f>
        <v>4198</v>
      </c>
      <c r="BM59" s="99">
        <f>SUM(BM8:BM41)</f>
        <v>14709</v>
      </c>
      <c r="BN59" s="99">
        <f>SUM(BN8:BN41)</f>
        <v>10942</v>
      </c>
      <c r="BO59" s="163">
        <f>(BK59*1+BL59*2+BM59*3+BN59*4)/SUM(BK59:BN59)</f>
        <v>3.0994059656218402</v>
      </c>
      <c r="BP59" s="30">
        <f>SUM(BP8:BP41)</f>
        <v>962</v>
      </c>
      <c r="BQ59" s="30">
        <f>SUM(BQ8:BQ41)</f>
        <v>3604</v>
      </c>
      <c r="BR59" s="30">
        <f>SUM(BR8:BR41)</f>
        <v>14877</v>
      </c>
      <c r="BS59" s="30">
        <f>SUM(BS8:BS41)</f>
        <v>18005</v>
      </c>
      <c r="BT59" s="163">
        <f>(BP59*1+BQ59*2+BR59*3+BS59*4)/SUM(BP59:BS59)</f>
        <v>3.3331820123905147</v>
      </c>
      <c r="BU59" s="99">
        <f>SUM(BU8:BU41)</f>
        <v>1975</v>
      </c>
      <c r="BV59" s="99">
        <f>SUM(BV8:BV41)</f>
        <v>4814</v>
      </c>
      <c r="BW59" s="99">
        <f>SUM(BW8:BW41)</f>
        <v>17403</v>
      </c>
      <c r="BX59" s="99">
        <f>SUM(BX8:BX41)</f>
        <v>13256</v>
      </c>
      <c r="BY59" s="163">
        <f>(BU59*1+BV59*2+BW59*3+BX59*4)/SUM(BU59:BX59)</f>
        <v>3.1199530014954071</v>
      </c>
      <c r="BZ59" s="30">
        <f>SUM(BZ8:BZ41)</f>
        <v>1052</v>
      </c>
      <c r="CA59" s="30">
        <f>SUM(CA8:CA41)</f>
        <v>3755</v>
      </c>
      <c r="CB59" s="30">
        <f>SUM(CB8:CB41)</f>
        <v>15634</v>
      </c>
      <c r="CC59" s="30">
        <f>SUM(CC8:CC41)</f>
        <v>20312</v>
      </c>
      <c r="CD59" s="163">
        <f>(BZ59*1+CA59*2+CB59*3+CC59*4)/SUM(BZ59:CC59)</f>
        <v>3.3546487375162566</v>
      </c>
      <c r="CE59" s="99">
        <f>SUM(CE8:CE41)</f>
        <v>2120</v>
      </c>
      <c r="CF59" s="99">
        <f>SUM(CF8:CF41)</f>
        <v>5103</v>
      </c>
      <c r="CG59" s="99">
        <f>SUM(CG8:CG41)</f>
        <v>18431</v>
      </c>
      <c r="CH59" s="99">
        <f>SUM(CH8:CH41)</f>
        <v>15099</v>
      </c>
      <c r="CI59" s="163">
        <f>(CE59*1+CF59*2+CG59*3+CH59*4)/SUM(CE59:CH59)</f>
        <v>3.1412411356219172</v>
      </c>
      <c r="CJ59" s="30">
        <f>SUM(CJ8:CJ41)</f>
        <v>1702</v>
      </c>
      <c r="CK59" s="30">
        <f>SUM(CK8:CK41)</f>
        <v>922</v>
      </c>
      <c r="CL59" s="30">
        <f>SUM(CL8:CL41)</f>
        <v>182</v>
      </c>
      <c r="CM59" s="30">
        <f>SUM(CM8:CM41)</f>
        <v>117</v>
      </c>
      <c r="CN59" s="30">
        <f>SUM(CN8:CN41)</f>
        <v>84</v>
      </c>
      <c r="CO59" s="39">
        <f>(CJ59*2+CK59*3+CL59*4+CM59*5)/SUM(CJ59:CM59)</f>
        <v>2.5600410537119398</v>
      </c>
      <c r="CP59" s="30">
        <f>SUM(CP8:CP41)</f>
        <v>3007</v>
      </c>
      <c r="CQ59" s="30">
        <f>SUM(CQ8:CQ41)</f>
        <v>280</v>
      </c>
      <c r="CR59" s="30">
        <f>SUM(CR8:CR41)</f>
        <v>823</v>
      </c>
      <c r="CS59" s="30">
        <f>SUM(CS8:CS41)</f>
        <v>1541</v>
      </c>
      <c r="CT59" s="30">
        <f>SUM(CT8:CT41)</f>
        <v>363</v>
      </c>
      <c r="CU59" s="164">
        <f>(SUMPRODUCT(CU8:CU41,CP8:CP41))/CP59</f>
        <v>101.92450947788494</v>
      </c>
      <c r="CV59" s="30">
        <f>SUM(CV8:CV41)</f>
        <v>1842</v>
      </c>
      <c r="CW59" s="30">
        <f>SUM(CW8:CW41)</f>
        <v>900</v>
      </c>
      <c r="CX59" s="30">
        <f>SUM(CX8:CX41)</f>
        <v>156</v>
      </c>
      <c r="CY59" s="30">
        <f>SUM(CY8:CY41)</f>
        <v>114</v>
      </c>
      <c r="CZ59" s="30">
        <f>SUM(CZ8:CZ41)</f>
        <v>81</v>
      </c>
      <c r="DA59" s="39">
        <f>(CV59*2+CW59*3+CX59*4+CY59*5)/SUM(CV59:CY59)</f>
        <v>2.5159362549800797</v>
      </c>
      <c r="DB59" s="30">
        <f>SUM(DB8:DB41)</f>
        <v>3093</v>
      </c>
      <c r="DC59" s="30">
        <f>SUM(DC8:DC41)</f>
        <v>289</v>
      </c>
      <c r="DD59" s="30">
        <f>SUM(DD8:DD41)</f>
        <v>842</v>
      </c>
      <c r="DE59" s="30">
        <f>SUM(DE8:DE41)</f>
        <v>1616</v>
      </c>
      <c r="DF59" s="30">
        <f>SUM(DF8:DF41)</f>
        <v>346</v>
      </c>
      <c r="DG59" s="164">
        <f>(SUMPRODUCT(DG8:DG41,DB8:DB41))/DB59</f>
        <v>101.91529259618494</v>
      </c>
      <c r="DH59" s="30">
        <f>SUM(DH8:DH41)</f>
        <v>2308</v>
      </c>
      <c r="DI59" s="30">
        <f>SUM(DI8:DI41)</f>
        <v>976</v>
      </c>
      <c r="DJ59" s="30">
        <f>SUM(DJ8:DJ41)</f>
        <v>150</v>
      </c>
      <c r="DK59" s="30">
        <f>SUM(DK8:DK41)</f>
        <v>93</v>
      </c>
      <c r="DL59" s="30">
        <f>SUM(DL8:DL41)</f>
        <v>128</v>
      </c>
      <c r="DM59" s="39">
        <f>(DH59*2+DI59*3+DJ59*4+DK59*5)/SUM(DH59:DK59)</f>
        <v>2.4408846044797277</v>
      </c>
      <c r="DN59" s="30">
        <f>SUM(DN8:DN41)</f>
        <v>3655</v>
      </c>
      <c r="DO59" s="30">
        <f>SUM(DO8:DO41)</f>
        <v>330</v>
      </c>
      <c r="DP59" s="30">
        <f>SUM(DP8:DP41)</f>
        <v>967</v>
      </c>
      <c r="DQ59" s="30">
        <f>SUM(DQ8:DQ41)</f>
        <v>1859</v>
      </c>
      <c r="DR59" s="30">
        <f>SUM(DR8:DR41)</f>
        <v>499</v>
      </c>
      <c r="DS59" s="164">
        <f>(SUMPRODUCT(DS8:DS41,DN8:DN41))/DN59</f>
        <v>101.92873192104823</v>
      </c>
      <c r="DT59" s="30">
        <f t="shared" ref="DT59:EW59" si="63">SUM(DT8:DT41)</f>
        <v>1074</v>
      </c>
      <c r="DU59" s="30">
        <f t="shared" si="63"/>
        <v>1613</v>
      </c>
      <c r="DV59" s="30">
        <f t="shared" si="63"/>
        <v>232</v>
      </c>
      <c r="DW59" s="30">
        <f t="shared" si="63"/>
        <v>51</v>
      </c>
      <c r="DX59" s="77">
        <f t="shared" si="63"/>
        <v>2970</v>
      </c>
      <c r="DY59" s="30">
        <f t="shared" si="63"/>
        <v>2029</v>
      </c>
      <c r="DZ59" s="30">
        <f t="shared" si="63"/>
        <v>540</v>
      </c>
      <c r="EA59" s="30">
        <f t="shared" si="63"/>
        <v>145</v>
      </c>
      <c r="EB59" s="30">
        <f t="shared" si="63"/>
        <v>190</v>
      </c>
      <c r="EC59" s="30">
        <f t="shared" si="63"/>
        <v>66</v>
      </c>
      <c r="ED59" s="30">
        <f t="shared" si="63"/>
        <v>1032</v>
      </c>
      <c r="EE59" s="30">
        <f t="shared" si="63"/>
        <v>1745</v>
      </c>
      <c r="EF59" s="30">
        <f t="shared" si="63"/>
        <v>281</v>
      </c>
      <c r="EG59" s="30">
        <f t="shared" si="63"/>
        <v>50</v>
      </c>
      <c r="EH59" s="77">
        <f t="shared" si="63"/>
        <v>3108</v>
      </c>
      <c r="EI59" s="30">
        <f t="shared" si="63"/>
        <v>2022</v>
      </c>
      <c r="EJ59" s="30">
        <f t="shared" si="63"/>
        <v>629</v>
      </c>
      <c r="EK59" s="30">
        <f t="shared" si="63"/>
        <v>169</v>
      </c>
      <c r="EL59" s="30">
        <f t="shared" si="63"/>
        <v>200</v>
      </c>
      <c r="EM59" s="30">
        <f t="shared" si="63"/>
        <v>88</v>
      </c>
      <c r="EN59" s="30">
        <f t="shared" si="63"/>
        <v>974</v>
      </c>
      <c r="EO59" s="30">
        <f t="shared" si="63"/>
        <v>1912</v>
      </c>
      <c r="EP59" s="30">
        <f t="shared" si="63"/>
        <v>326</v>
      </c>
      <c r="EQ59" s="30">
        <f t="shared" si="63"/>
        <v>78</v>
      </c>
      <c r="ER59" s="77">
        <f t="shared" si="63"/>
        <v>3290</v>
      </c>
      <c r="ES59" s="30">
        <f t="shared" si="63"/>
        <v>2077</v>
      </c>
      <c r="ET59" s="30">
        <f t="shared" si="63"/>
        <v>651</v>
      </c>
      <c r="EU59" s="30">
        <f t="shared" si="63"/>
        <v>205</v>
      </c>
      <c r="EV59" s="30">
        <f t="shared" si="63"/>
        <v>258</v>
      </c>
      <c r="EW59" s="30">
        <f t="shared" si="63"/>
        <v>99</v>
      </c>
    </row>
    <row r="60" spans="1:153" s="50" customFormat="1" ht="10.5" customHeight="1" x14ac:dyDescent="0.2">
      <c r="C60" s="71"/>
      <c r="D60" s="72"/>
      <c r="E60" s="72"/>
      <c r="F60" s="72"/>
      <c r="G60" s="77" t="s">
        <v>112</v>
      </c>
      <c r="H60" s="29">
        <f t="shared" ref="H60:M60" si="64">SUM(H42:H47)+SUM(H5:H7)</f>
        <v>1192</v>
      </c>
      <c r="I60" s="29">
        <f t="shared" si="64"/>
        <v>199</v>
      </c>
      <c r="J60" s="29">
        <f t="shared" si="64"/>
        <v>338</v>
      </c>
      <c r="K60" s="29">
        <f t="shared" si="64"/>
        <v>305</v>
      </c>
      <c r="L60" s="29">
        <f t="shared" si="64"/>
        <v>54</v>
      </c>
      <c r="M60" s="29">
        <f t="shared" si="64"/>
        <v>296</v>
      </c>
      <c r="N60" s="31">
        <f>(SUMPRODUCT(N42:N47,H42:H47))/H60</f>
        <v>102.35013438849167</v>
      </c>
      <c r="O60" s="29">
        <f t="shared" ref="O60:T60" si="65">SUM(O42:O47)+SUM(O5:O7)</f>
        <v>1308</v>
      </c>
      <c r="P60" s="29">
        <f t="shared" si="65"/>
        <v>194</v>
      </c>
      <c r="Q60" s="29">
        <f t="shared" si="65"/>
        <v>349</v>
      </c>
      <c r="R60" s="29">
        <f t="shared" si="65"/>
        <v>321</v>
      </c>
      <c r="S60" s="29">
        <f t="shared" si="65"/>
        <v>60</v>
      </c>
      <c r="T60" s="29">
        <f t="shared" si="65"/>
        <v>384</v>
      </c>
      <c r="U60" s="31">
        <f>(SUMPRODUCT(U42:U47,O42:O47)+SUMPRODUCT(U5:U7,O5:O7))/O60</f>
        <v>102.44342593189488</v>
      </c>
      <c r="V60" s="29">
        <f t="shared" ref="V60:AA60" si="66">SUM(V42:V47)+SUM(V5:V7)</f>
        <v>1394</v>
      </c>
      <c r="W60" s="29">
        <f t="shared" si="66"/>
        <v>155</v>
      </c>
      <c r="X60" s="29">
        <f t="shared" si="66"/>
        <v>302</v>
      </c>
      <c r="Y60" s="29">
        <f t="shared" si="66"/>
        <v>354</v>
      </c>
      <c r="Z60" s="29">
        <f t="shared" si="66"/>
        <v>64</v>
      </c>
      <c r="AA60" s="29">
        <f t="shared" si="66"/>
        <v>519</v>
      </c>
      <c r="AB60" s="31">
        <f>(SUMPRODUCT(AB42:AB47,V42:V47)+SUMPRODUCT(AB5:AB7,V5:V7))/V60</f>
        <v>102.59749991575379</v>
      </c>
      <c r="AC60" s="29">
        <f t="shared" ref="AC60:AH60" si="67">SUM(AC42:AC47)+SUM(AC5:AC7)</f>
        <v>1350</v>
      </c>
      <c r="AD60" s="29">
        <f t="shared" si="67"/>
        <v>177</v>
      </c>
      <c r="AE60" s="29">
        <f t="shared" si="67"/>
        <v>288</v>
      </c>
      <c r="AF60" s="29">
        <f t="shared" si="67"/>
        <v>283</v>
      </c>
      <c r="AG60" s="29">
        <f t="shared" si="67"/>
        <v>57</v>
      </c>
      <c r="AH60" s="29">
        <f t="shared" si="67"/>
        <v>545</v>
      </c>
      <c r="AI60" s="31">
        <f>(SUMPRODUCT(AI42:AI47,AC42:AC47)+SUMPRODUCT(AI5:AI7,AC5:AC7))/AC60</f>
        <v>103.40676795029557</v>
      </c>
      <c r="AJ60" s="29">
        <f t="shared" ref="AJ60:BE60" si="68">SUM(AJ42:AJ47)+SUM(AJ5:AJ7)</f>
        <v>628</v>
      </c>
      <c r="AK60" s="29">
        <f t="shared" si="68"/>
        <v>219</v>
      </c>
      <c r="AL60" s="29">
        <f t="shared" si="68"/>
        <v>31</v>
      </c>
      <c r="AM60" s="29">
        <f t="shared" si="68"/>
        <v>314</v>
      </c>
      <c r="AN60" s="29">
        <f t="shared" si="68"/>
        <v>668</v>
      </c>
      <c r="AO60" s="29">
        <f t="shared" si="68"/>
        <v>224</v>
      </c>
      <c r="AP60" s="29">
        <f t="shared" si="68"/>
        <v>36</v>
      </c>
      <c r="AQ60" s="29">
        <f t="shared" si="68"/>
        <v>380</v>
      </c>
      <c r="AR60" s="29">
        <f t="shared" si="68"/>
        <v>767</v>
      </c>
      <c r="AS60" s="29">
        <f t="shared" si="68"/>
        <v>208</v>
      </c>
      <c r="AT60" s="29">
        <f t="shared" si="68"/>
        <v>24</v>
      </c>
      <c r="AU60" s="29">
        <f t="shared" si="68"/>
        <v>396</v>
      </c>
      <c r="AV60" s="29">
        <f t="shared" si="68"/>
        <v>310</v>
      </c>
      <c r="AW60" s="29">
        <f t="shared" si="68"/>
        <v>231</v>
      </c>
      <c r="AX60" s="29">
        <f t="shared" si="68"/>
        <v>319</v>
      </c>
      <c r="AY60" s="29">
        <f t="shared" si="68"/>
        <v>212</v>
      </c>
      <c r="AZ60" s="29">
        <f t="shared" si="68"/>
        <v>318</v>
      </c>
      <c r="BA60" s="29">
        <f t="shared" si="68"/>
        <v>241</v>
      </c>
      <c r="BB60" s="29">
        <f t="shared" si="68"/>
        <v>2425</v>
      </c>
      <c r="BC60" s="29">
        <f t="shared" si="68"/>
        <v>2457</v>
      </c>
      <c r="BD60" s="29">
        <f t="shared" si="68"/>
        <v>2655</v>
      </c>
      <c r="BE60" s="29">
        <f t="shared" si="68"/>
        <v>2698</v>
      </c>
      <c r="BF60" s="29">
        <f>SUM(BF42:BF47)+SUM(BF5:BF7)</f>
        <v>352</v>
      </c>
      <c r="BG60" s="29">
        <f>SUM(BG42:BG47)+SUM(BG5:BG7)</f>
        <v>1100</v>
      </c>
      <c r="BH60" s="29">
        <f>SUM(BH42:BH47)+SUM(BH5:BH7)</f>
        <v>4585</v>
      </c>
      <c r="BI60" s="29">
        <f>SUM(BI42:BI47)+SUM(BI5:BI7)</f>
        <v>5733</v>
      </c>
      <c r="BJ60" s="36">
        <f>(BF60*1+BG60*2+BH60*3+BI60*4)/SUM(BF60:BI60)</f>
        <v>3.3338147833474938</v>
      </c>
      <c r="BK60" s="29">
        <f>SUM(BK42:BK47)+SUM(BK5:BK7)</f>
        <v>952</v>
      </c>
      <c r="BL60" s="29">
        <f>SUM(BL42:BL47)+SUM(BL5:BL7)</f>
        <v>1704</v>
      </c>
      <c r="BM60" s="29">
        <f>SUM(BM42:BM47)+SUM(BM5:BM7)</f>
        <v>5080</v>
      </c>
      <c r="BN60" s="29">
        <f>SUM(BN42:BN47)+SUM(BN5:BN7)</f>
        <v>4034</v>
      </c>
      <c r="BO60" s="36">
        <f>(BK60*1+BL60*2+BM60*3+BN60*4)/SUM(BK60:BN60)</f>
        <v>3.0361937128292267</v>
      </c>
      <c r="BP60" s="29">
        <f>SUM(BP42:BP47)+SUM(BP5:BP7)</f>
        <v>415</v>
      </c>
      <c r="BQ60" s="29">
        <f>SUM(BQ42:BQ47)+SUM(BQ5:BQ7)</f>
        <v>1290</v>
      </c>
      <c r="BR60" s="29">
        <f>SUM(BR42:BR47)+SUM(BR5:BR7)</f>
        <v>5499</v>
      </c>
      <c r="BS60" s="29">
        <f>SUM(BS42:BS47)+SUM(BS5:BS7)</f>
        <v>6621</v>
      </c>
      <c r="BT60" s="36">
        <f>(BP60*1+BQ60*2+BR60*3+BS60*4)/SUM(BP60:BS60)</f>
        <v>3.3255696202531646</v>
      </c>
      <c r="BU60" s="29">
        <f>SUM(BU42:BU47)+SUM(BU5:BU7)</f>
        <v>995</v>
      </c>
      <c r="BV60" s="29">
        <f>SUM(BV42:BV47)+SUM(BV5:BV7)</f>
        <v>1878</v>
      </c>
      <c r="BW60" s="29">
        <f>SUM(BW42:BW47)+SUM(BW5:BW7)</f>
        <v>6276</v>
      </c>
      <c r="BX60" s="29">
        <f>SUM(BX42:BX47)+SUM(BX5:BX7)</f>
        <v>4676</v>
      </c>
      <c r="BY60" s="36">
        <f>(BU60*1+BV60*2+BW60*3+BX60*4)/SUM(BU60:BX60)</f>
        <v>3.0584448462929474</v>
      </c>
      <c r="BZ60" s="29">
        <f>SUM(BZ42:BZ47)+SUM(BZ5:BZ7)</f>
        <v>478</v>
      </c>
      <c r="CA60" s="29">
        <f>SUM(CA42:CA47)+SUM(CA5:CA7)</f>
        <v>1380</v>
      </c>
      <c r="CB60" s="29">
        <f>SUM(CB42:CB47)+SUM(CB5:CB7)</f>
        <v>5331</v>
      </c>
      <c r="CC60" s="29">
        <f>SUM(CC42:CC47)+SUM(CC5:CC7)</f>
        <v>7066</v>
      </c>
      <c r="CD60" s="36">
        <f>(BZ60*1+CA60*2+CB60*3+CC60*4)/SUM(BZ60:CC60)</f>
        <v>3.3318133988074359</v>
      </c>
      <c r="CE60" s="29">
        <f>SUM(CE42:CE47)+SUM(CE5:CE7)</f>
        <v>1091</v>
      </c>
      <c r="CF60" s="29">
        <f>SUM(CF42:CF47)+SUM(CF5:CF7)</f>
        <v>2023</v>
      </c>
      <c r="CG60" s="29">
        <f>SUM(CG42:CG47)+SUM(CG5:CG7)</f>
        <v>6027</v>
      </c>
      <c r="CH60" s="29">
        <f>SUM(CH42:CH47)+SUM(CH5:CH7)</f>
        <v>5114</v>
      </c>
      <c r="CI60" s="36">
        <f>(CE60*1+CF60*2+CG60*3+CH60*4)/SUM(CE60:CH60)</f>
        <v>3.0637670992634165</v>
      </c>
      <c r="CJ60" s="29">
        <f>SUM(CJ42:CJ47)+SUM(CJ5:CJ7)</f>
        <v>590</v>
      </c>
      <c r="CK60" s="29">
        <f>SUM(CK42:CK47)+SUM(CK5:CK7)</f>
        <v>524</v>
      </c>
      <c r="CL60" s="29">
        <f>SUM(CL42:CL47)+SUM(CL5:CL7)</f>
        <v>100</v>
      </c>
      <c r="CM60" s="29">
        <f>SUM(CM42:CM47)+SUM(CM5:CM7)</f>
        <v>31</v>
      </c>
      <c r="CN60" s="29">
        <f>SUM(CN42:CN47)+SUM(CN5:CN7)</f>
        <v>9</v>
      </c>
      <c r="CO60" s="39">
        <f>(CJ60*2+CK60*3+CL60*4+CM60*5)/SUM(CJ60:CM60)</f>
        <v>2.6562248995983935</v>
      </c>
      <c r="CP60" s="29">
        <f>SUM(CP42:CP47)+SUM(CP5:CP7)</f>
        <v>1254</v>
      </c>
      <c r="CQ60" s="29">
        <f>SUM(CQ42:CQ47)+SUM(CQ5:CQ7)</f>
        <v>13</v>
      </c>
      <c r="CR60" s="29">
        <f>SUM(CR42:CR47)+SUM(CR5:CR7)</f>
        <v>150</v>
      </c>
      <c r="CS60" s="29">
        <f>SUM(CS42:CS47)+SUM(CS5:CS7)</f>
        <v>774</v>
      </c>
      <c r="CT60" s="29">
        <f>SUM(CT42:CT47)+SUM(CT5:CT7)</f>
        <v>317</v>
      </c>
      <c r="CU60" s="164">
        <f>(SUMPRODUCT(CU42:CU47,CP42:CP47)+SUMPRODUCT(CU5:CU7,CP5:CP7))/CP60</f>
        <v>106.47288676236045</v>
      </c>
      <c r="CV60" s="29">
        <f>SUM(CV42:CV47)+SUM(CV5:CV7)</f>
        <v>646</v>
      </c>
      <c r="CW60" s="29">
        <f>SUM(CW42:CW47)+SUM(CW5:CW7)</f>
        <v>447</v>
      </c>
      <c r="CX60" s="29">
        <f>SUM(CX42:CX47)+SUM(CX5:CX7)</f>
        <v>44</v>
      </c>
      <c r="CY60" s="29">
        <f>SUM(CY42:CY47)+SUM(CY5:CY7)</f>
        <v>29</v>
      </c>
      <c r="CZ60" s="29">
        <f>SUM(CZ42:CZ47)+SUM(CZ5:CZ7)</f>
        <v>21</v>
      </c>
      <c r="DA60" s="39">
        <f>(CV60*2+CW60*3+CX60*4+CY60*5)/SUM(CV60:CY60)</f>
        <v>2.5334476843910805</v>
      </c>
      <c r="DB60" s="29">
        <f>SUM(DB42:DB47)+SUM(DB5:DB7)</f>
        <v>1187</v>
      </c>
      <c r="DC60" s="29">
        <f>SUM(DC42:DC47)+SUM(DC5:DC7)</f>
        <v>11</v>
      </c>
      <c r="DD60" s="29">
        <f>SUM(DD42:DD47)+SUM(DD5:DD7)</f>
        <v>120</v>
      </c>
      <c r="DE60" s="29">
        <f>SUM(DE42:DE47)+SUM(DE5:DE7)</f>
        <v>745</v>
      </c>
      <c r="DF60" s="29">
        <f>SUM(DF42:DF47)+SUM(DF5:DF7)</f>
        <v>311</v>
      </c>
      <c r="DG60" s="164">
        <f>(SUMPRODUCT(DG42:DG47,DB42:DB47)+SUMPRODUCT(DG5:DG7,DB5:DB7))/DB60</f>
        <v>106.71019376579612</v>
      </c>
      <c r="DH60" s="29">
        <f>SUM(DH42:DH47)+SUM(DH5:DH7)</f>
        <v>709</v>
      </c>
      <c r="DI60" s="29">
        <f>SUM(DI42:DI47)+SUM(DI5:DI7)</f>
        <v>419</v>
      </c>
      <c r="DJ60" s="29">
        <f>SUM(DJ42:DJ47)+SUM(DJ5:DJ7)</f>
        <v>60</v>
      </c>
      <c r="DK60" s="29">
        <f>SUM(DK42:DK47)+SUM(DK5:DK7)</f>
        <v>36</v>
      </c>
      <c r="DL60" s="29">
        <f>SUM(DL42:DL47)+SUM(DL5:DL7)</f>
        <v>17</v>
      </c>
      <c r="DM60" s="39">
        <f>(DH60*2+DI60*3+DJ60*4+DK60*5)/SUM(DH60:DK60)</f>
        <v>2.52859477124183</v>
      </c>
      <c r="DN60" s="29">
        <f>SUM(DN42:DN47)+SUM(DN5:DN7)</f>
        <v>1241</v>
      </c>
      <c r="DO60" s="29">
        <f>SUM(DO42:DO47)+SUM(DO5:DO7)</f>
        <v>15</v>
      </c>
      <c r="DP60" s="29">
        <f>SUM(DP42:DP47)+SUM(DP5:DP7)</f>
        <v>133</v>
      </c>
      <c r="DQ60" s="29">
        <f>SUM(DQ42:DQ47)+SUM(DQ5:DQ7)</f>
        <v>783</v>
      </c>
      <c r="DR60" s="29">
        <f>SUM(DR42:DR47)+SUM(DR5:DR7)</f>
        <v>310</v>
      </c>
      <c r="DS60" s="164">
        <f>(SUMPRODUCT(DS42:DS47,DN42:DN47)+SUMPRODUCT(DS5:DS7,DN5:DN7))/DN60</f>
        <v>106.66156325543916</v>
      </c>
      <c r="DT60" s="29">
        <f t="shared" ref="DT60:EW60" si="69">SUM(DT42:DT47)+SUM(DT5:DT7)</f>
        <v>261</v>
      </c>
      <c r="DU60" s="29">
        <f t="shared" si="69"/>
        <v>783</v>
      </c>
      <c r="DV60" s="29">
        <f t="shared" si="69"/>
        <v>167</v>
      </c>
      <c r="DW60" s="29">
        <f t="shared" si="69"/>
        <v>26</v>
      </c>
      <c r="DX60" s="165">
        <f t="shared" si="69"/>
        <v>1237</v>
      </c>
      <c r="DY60" s="29">
        <f t="shared" si="69"/>
        <v>626</v>
      </c>
      <c r="DZ60" s="29">
        <f t="shared" si="69"/>
        <v>263</v>
      </c>
      <c r="EA60" s="29">
        <f t="shared" si="69"/>
        <v>159</v>
      </c>
      <c r="EB60" s="29">
        <f t="shared" si="69"/>
        <v>130</v>
      </c>
      <c r="EC60" s="29">
        <f t="shared" si="69"/>
        <v>59</v>
      </c>
      <c r="ED60" s="29">
        <f t="shared" si="69"/>
        <v>303</v>
      </c>
      <c r="EE60" s="29">
        <f t="shared" si="69"/>
        <v>722</v>
      </c>
      <c r="EF60" s="29">
        <f t="shared" si="69"/>
        <v>148</v>
      </c>
      <c r="EG60" s="29">
        <f t="shared" si="69"/>
        <v>23</v>
      </c>
      <c r="EH60" s="165">
        <f t="shared" si="69"/>
        <v>1196</v>
      </c>
      <c r="EI60" s="29">
        <f t="shared" si="69"/>
        <v>688</v>
      </c>
      <c r="EJ60" s="29">
        <f t="shared" si="69"/>
        <v>206</v>
      </c>
      <c r="EK60" s="29">
        <f t="shared" si="69"/>
        <v>128</v>
      </c>
      <c r="EL60" s="29">
        <f t="shared" si="69"/>
        <v>129</v>
      </c>
      <c r="EM60" s="29">
        <f t="shared" si="69"/>
        <v>45</v>
      </c>
      <c r="EN60" s="29">
        <f t="shared" si="69"/>
        <v>286</v>
      </c>
      <c r="EO60" s="29">
        <f t="shared" si="69"/>
        <v>745</v>
      </c>
      <c r="EP60" s="29">
        <f t="shared" si="69"/>
        <v>163</v>
      </c>
      <c r="EQ60" s="29">
        <f t="shared" si="69"/>
        <v>37</v>
      </c>
      <c r="ER60" s="165">
        <f t="shared" si="69"/>
        <v>1231</v>
      </c>
      <c r="ES60" s="29">
        <f t="shared" si="69"/>
        <v>660</v>
      </c>
      <c r="ET60" s="29">
        <f t="shared" si="69"/>
        <v>255</v>
      </c>
      <c r="EU60" s="29">
        <f t="shared" si="69"/>
        <v>130</v>
      </c>
      <c r="EV60" s="29">
        <f t="shared" si="69"/>
        <v>141</v>
      </c>
      <c r="EW60" s="29">
        <f t="shared" si="69"/>
        <v>45</v>
      </c>
    </row>
    <row r="61" spans="1:153" s="50" customFormat="1" ht="10.5" customHeight="1" x14ac:dyDescent="0.2">
      <c r="C61" s="71"/>
      <c r="D61" s="72"/>
      <c r="E61" s="72"/>
      <c r="F61" s="72"/>
      <c r="G61" s="77" t="s">
        <v>205</v>
      </c>
      <c r="H61" s="29">
        <f t="shared" ref="H61:M61" si="70">SUM(H48:H55)</f>
        <v>477</v>
      </c>
      <c r="I61" s="30">
        <f t="shared" si="70"/>
        <v>52</v>
      </c>
      <c r="J61" s="30">
        <f t="shared" si="70"/>
        <v>92</v>
      </c>
      <c r="K61" s="30">
        <f t="shared" si="70"/>
        <v>162</v>
      </c>
      <c r="L61" s="30">
        <f t="shared" si="70"/>
        <v>12</v>
      </c>
      <c r="M61" s="30">
        <f t="shared" si="70"/>
        <v>159</v>
      </c>
      <c r="N61" s="31">
        <f>(SUMPRODUCT(N48:N55,H48:H55))/H61</f>
        <v>102.57931231273439</v>
      </c>
      <c r="O61" s="29">
        <f t="shared" ref="O61:T61" si="71">SUM(O48:O55)</f>
        <v>495</v>
      </c>
      <c r="P61" s="30">
        <f t="shared" si="71"/>
        <v>70</v>
      </c>
      <c r="Q61" s="30">
        <f t="shared" si="71"/>
        <v>68</v>
      </c>
      <c r="R61" s="30">
        <f t="shared" si="71"/>
        <v>152</v>
      </c>
      <c r="S61" s="30">
        <f t="shared" si="71"/>
        <v>23</v>
      </c>
      <c r="T61" s="30">
        <f t="shared" si="71"/>
        <v>182</v>
      </c>
      <c r="U61" s="31">
        <f>(SUMPRODUCT(U48:U55,O48:O55))/O61</f>
        <v>103.02608940612973</v>
      </c>
      <c r="V61" s="29">
        <f t="shared" ref="V61:AA61" si="72">SUM(V48:V55)</f>
        <v>587</v>
      </c>
      <c r="W61" s="30">
        <f t="shared" si="72"/>
        <v>66</v>
      </c>
      <c r="X61" s="30">
        <f t="shared" si="72"/>
        <v>97</v>
      </c>
      <c r="Y61" s="30">
        <f t="shared" si="72"/>
        <v>228</v>
      </c>
      <c r="Z61" s="30">
        <f t="shared" si="72"/>
        <v>31</v>
      </c>
      <c r="AA61" s="30">
        <f t="shared" si="72"/>
        <v>165</v>
      </c>
      <c r="AB61" s="31">
        <f>(SUMPRODUCT(AB48:AB55,V48:V55))/V61</f>
        <v>104.04911424683475</v>
      </c>
      <c r="AC61" s="29">
        <f t="shared" ref="AC61:AH61" si="73">SUM(AC48:AC55)</f>
        <v>638</v>
      </c>
      <c r="AD61" s="30">
        <f t="shared" si="73"/>
        <v>72</v>
      </c>
      <c r="AE61" s="30">
        <f t="shared" si="73"/>
        <v>125</v>
      </c>
      <c r="AF61" s="30">
        <f t="shared" si="73"/>
        <v>228</v>
      </c>
      <c r="AG61" s="30">
        <f t="shared" si="73"/>
        <v>18</v>
      </c>
      <c r="AH61" s="30">
        <f t="shared" si="73"/>
        <v>195</v>
      </c>
      <c r="AI61" s="31">
        <f>(SUMPRODUCT(AI48:AI55,AC48:AC55))/AC61</f>
        <v>104.63014997674139</v>
      </c>
      <c r="AJ61" s="30">
        <f t="shared" ref="AJ61:BE61" si="74">SUM(AJ48:AJ55)</f>
        <v>292</v>
      </c>
      <c r="AK61" s="30">
        <f t="shared" si="74"/>
        <v>43</v>
      </c>
      <c r="AL61" s="30">
        <f t="shared" si="74"/>
        <v>15</v>
      </c>
      <c r="AM61" s="30">
        <f t="shared" si="74"/>
        <v>127</v>
      </c>
      <c r="AN61" s="30">
        <f t="shared" si="74"/>
        <v>316</v>
      </c>
      <c r="AO61" s="30">
        <f t="shared" si="74"/>
        <v>30</v>
      </c>
      <c r="AP61" s="30">
        <f t="shared" si="74"/>
        <v>9</v>
      </c>
      <c r="AQ61" s="30">
        <f t="shared" si="74"/>
        <v>140</v>
      </c>
      <c r="AR61" s="30">
        <f t="shared" si="74"/>
        <v>382</v>
      </c>
      <c r="AS61" s="30">
        <f t="shared" si="74"/>
        <v>47</v>
      </c>
      <c r="AT61" s="30">
        <f t="shared" si="74"/>
        <v>7</v>
      </c>
      <c r="AU61" s="30">
        <f t="shared" si="74"/>
        <v>151</v>
      </c>
      <c r="AV61" s="30">
        <f t="shared" si="74"/>
        <v>139</v>
      </c>
      <c r="AW61" s="30">
        <f t="shared" si="74"/>
        <v>86</v>
      </c>
      <c r="AX61" s="30">
        <f t="shared" si="74"/>
        <v>131</v>
      </c>
      <c r="AY61" s="30">
        <f t="shared" si="74"/>
        <v>99</v>
      </c>
      <c r="AZ61" s="30">
        <f t="shared" si="74"/>
        <v>169</v>
      </c>
      <c r="BA61" s="30">
        <f t="shared" si="74"/>
        <v>140</v>
      </c>
      <c r="BB61" s="30">
        <f t="shared" si="74"/>
        <v>995</v>
      </c>
      <c r="BC61" s="30">
        <f t="shared" si="74"/>
        <v>946</v>
      </c>
      <c r="BD61" s="30">
        <f t="shared" si="74"/>
        <v>1072</v>
      </c>
      <c r="BE61" s="30">
        <f t="shared" si="74"/>
        <v>1209</v>
      </c>
      <c r="BF61" s="30">
        <f>SUM(BF48:BF55)</f>
        <v>109</v>
      </c>
      <c r="BG61" s="30">
        <f>SUM(BG48:BG55)</f>
        <v>400</v>
      </c>
      <c r="BH61" s="30">
        <f>SUM(BH48:BH55)</f>
        <v>1932</v>
      </c>
      <c r="BI61" s="30">
        <f>SUM(BI48:BI55)</f>
        <v>2439</v>
      </c>
      <c r="BJ61" s="36">
        <f>(BF61*1+BG61*2+BH61*3+BI61*4)/SUM(BF61:BI61)</f>
        <v>3.3731557377049182</v>
      </c>
      <c r="BK61" s="30">
        <f>SUM(BK48:BK55)</f>
        <v>356</v>
      </c>
      <c r="BL61" s="30">
        <f>SUM(BL48:BL55)</f>
        <v>665</v>
      </c>
      <c r="BM61" s="30">
        <f>SUM(BM48:BM55)</f>
        <v>2108</v>
      </c>
      <c r="BN61" s="30">
        <f>SUM(BN48:BN55)</f>
        <v>1751</v>
      </c>
      <c r="BO61" s="36">
        <f>(BK61*1+BL61*2+BM61*3+BN61*4)/SUM(BK61:BN61)</f>
        <v>3.0766393442622952</v>
      </c>
      <c r="BP61" s="30">
        <f>SUM(BP48:BP55)</f>
        <v>119</v>
      </c>
      <c r="BQ61" s="30">
        <f>SUM(BQ48:BQ55)</f>
        <v>461</v>
      </c>
      <c r="BR61" s="30">
        <f>SUM(BR48:BR55)</f>
        <v>2102</v>
      </c>
      <c r="BS61" s="30">
        <f>SUM(BS48:BS55)</f>
        <v>2827</v>
      </c>
      <c r="BT61" s="36">
        <f>(BP61*1+BQ61*2+BR61*3+BS61*4)/SUM(BP61:BS61)</f>
        <v>3.3862770012706482</v>
      </c>
      <c r="BU61" s="30">
        <f>SUM(BU48:BU55)</f>
        <v>386</v>
      </c>
      <c r="BV61" s="30">
        <f>SUM(BV48:BV55)</f>
        <v>861</v>
      </c>
      <c r="BW61" s="30">
        <f>SUM(BW48:BW55)</f>
        <v>2327</v>
      </c>
      <c r="BX61" s="30">
        <f>SUM(BX48:BX55)</f>
        <v>1935</v>
      </c>
      <c r="BY61" s="36">
        <f>(BU61*1+BV61*2+BW61*3+BX61*4)/SUM(BU61:BX61)</f>
        <v>3.0548193864585222</v>
      </c>
      <c r="BZ61" s="30">
        <f>SUM(BZ48:BZ55)</f>
        <v>172</v>
      </c>
      <c r="CA61" s="30">
        <f>SUM(CA48:CA55)</f>
        <v>562</v>
      </c>
      <c r="CB61" s="30">
        <f>SUM(CB48:CB55)</f>
        <v>2432</v>
      </c>
      <c r="CC61" s="30">
        <f>SUM(CC48:CC55)</f>
        <v>3180</v>
      </c>
      <c r="CD61" s="36">
        <f>(BZ61*1+CA61*2+CB61*3+CC61*4)/SUM(BZ61:CC61)</f>
        <v>3.3583359596596281</v>
      </c>
      <c r="CE61" s="30">
        <f>SUM(CE48:CE55)</f>
        <v>484</v>
      </c>
      <c r="CF61" s="30">
        <f>SUM(CF48:CF55)</f>
        <v>991</v>
      </c>
      <c r="CG61" s="30">
        <f>SUM(CG48:CG55)</f>
        <v>2793</v>
      </c>
      <c r="CH61" s="30">
        <f>SUM(CH48:CH55)</f>
        <v>2078</v>
      </c>
      <c r="CI61" s="36">
        <f>(CE61*1+CF61*2+CG61*3+CH61*4)/SUM(CE61:CH61)</f>
        <v>3.0187519697447209</v>
      </c>
      <c r="CJ61" s="30">
        <f>SUM(CJ48:CJ55)</f>
        <v>271</v>
      </c>
      <c r="CK61" s="30">
        <f>SUM(CK48:CK55)</f>
        <v>200</v>
      </c>
      <c r="CL61" s="30">
        <f>SUM(CL48:CL55)</f>
        <v>46</v>
      </c>
      <c r="CM61" s="30">
        <f>SUM(CM48:CM55)</f>
        <v>28</v>
      </c>
      <c r="CN61" s="30">
        <f>SUM(CN48:CN55)</f>
        <v>19</v>
      </c>
      <c r="CO61" s="39">
        <f>(CJ61*2+CK61*3+CL61*4+CM61*5)/SUM(CJ61:CM61)</f>
        <v>2.689908256880734</v>
      </c>
      <c r="CP61" s="30">
        <f>SUM(CP48:CP55)</f>
        <v>564</v>
      </c>
      <c r="CQ61" s="30">
        <f>SUM(CQ48:CQ55)</f>
        <v>3</v>
      </c>
      <c r="CR61" s="30">
        <f>SUM(CR48:CR55)</f>
        <v>72</v>
      </c>
      <c r="CS61" s="30">
        <f>SUM(CS48:CS55)</f>
        <v>390</v>
      </c>
      <c r="CT61" s="30">
        <f>SUM(CT48:CT55)</f>
        <v>99</v>
      </c>
      <c r="CU61" s="164">
        <f>(SUMPRODUCT(CU48:CU55,CP48:CP55))/CP61</f>
        <v>106.11879432624113</v>
      </c>
      <c r="CV61" s="30">
        <f>SUM(CV48:CV55)</f>
        <v>249</v>
      </c>
      <c r="CW61" s="30">
        <f>SUM(CW48:CW55)</f>
        <v>153</v>
      </c>
      <c r="CX61" s="30">
        <f>SUM(CX48:CX55)</f>
        <v>30</v>
      </c>
      <c r="CY61" s="30">
        <f>SUM(CY48:CY55)</f>
        <v>14</v>
      </c>
      <c r="CZ61" s="30">
        <f>SUM(CZ48:CZ55)</f>
        <v>14</v>
      </c>
      <c r="DA61" s="39">
        <f>(CV61*2+CW61*3+CX61*4+CY61*5)/SUM(CV61:CY61)</f>
        <v>2.571748878923767</v>
      </c>
      <c r="DB61" s="30">
        <f>SUM(DB48:DB55)</f>
        <v>460</v>
      </c>
      <c r="DC61" s="30">
        <f>SUM(DC48:DC55)</f>
        <v>2</v>
      </c>
      <c r="DD61" s="30">
        <f>SUM(DD48:DD55)</f>
        <v>58</v>
      </c>
      <c r="DE61" s="30">
        <f>SUM(DE48:DE55)</f>
        <v>321</v>
      </c>
      <c r="DF61" s="30">
        <f>SUM(DF48:DF55)</f>
        <v>79</v>
      </c>
      <c r="DG61" s="164">
        <f>(SUMPRODUCT(DG48:DG55,DB48:DB55))/DB61</f>
        <v>106.08962665406428</v>
      </c>
      <c r="DH61" s="30">
        <f>SUM(DH48:DH55)</f>
        <v>276</v>
      </c>
      <c r="DI61" s="30">
        <f>SUM(DI48:DI55)</f>
        <v>135</v>
      </c>
      <c r="DJ61" s="30">
        <f>SUM(DJ48:DJ55)</f>
        <v>31</v>
      </c>
      <c r="DK61" s="30">
        <f>SUM(DK48:DK55)</f>
        <v>21</v>
      </c>
      <c r="DL61" s="30">
        <f>SUM(DL48:DL55)</f>
        <v>23</v>
      </c>
      <c r="DM61" s="39">
        <f>(DH61*2+DI61*3+DJ61*4+DK61*5)/SUM(DH61:DK61)</f>
        <v>2.5615550755939527</v>
      </c>
      <c r="DN61" s="30">
        <f>SUM(DN48:DN55)</f>
        <v>486</v>
      </c>
      <c r="DO61" s="30">
        <f>SUM(DO48:DO55)</f>
        <v>2</v>
      </c>
      <c r="DP61" s="30">
        <f>SUM(DP48:DP55)</f>
        <v>88</v>
      </c>
      <c r="DQ61" s="30">
        <f>SUM(DQ48:DQ55)</f>
        <v>311</v>
      </c>
      <c r="DR61" s="30">
        <f>SUM(DR48:DR55)</f>
        <v>85</v>
      </c>
      <c r="DS61" s="164">
        <f>(SUMPRODUCT(DS48:DS55,DN48:DN55))/DN61</f>
        <v>105.30864197530865</v>
      </c>
      <c r="DT61" s="30">
        <f t="shared" ref="DT61:EW61" si="75">SUM(DT48:DT55)</f>
        <v>201</v>
      </c>
      <c r="DU61" s="30">
        <f t="shared" si="75"/>
        <v>259</v>
      </c>
      <c r="DV61" s="30">
        <f t="shared" si="75"/>
        <v>49</v>
      </c>
      <c r="DW61" s="30">
        <f t="shared" si="75"/>
        <v>8</v>
      </c>
      <c r="DX61" s="77">
        <f t="shared" si="75"/>
        <v>517</v>
      </c>
      <c r="DY61" s="30">
        <f t="shared" si="75"/>
        <v>315</v>
      </c>
      <c r="DZ61" s="30">
        <f t="shared" si="75"/>
        <v>116</v>
      </c>
      <c r="EA61" s="30">
        <f t="shared" si="75"/>
        <v>31</v>
      </c>
      <c r="EB61" s="30">
        <f t="shared" si="75"/>
        <v>39</v>
      </c>
      <c r="EC61" s="30">
        <f t="shared" si="75"/>
        <v>16</v>
      </c>
      <c r="ED61" s="30">
        <f t="shared" si="75"/>
        <v>185</v>
      </c>
      <c r="EE61" s="30">
        <f t="shared" si="75"/>
        <v>256</v>
      </c>
      <c r="EF61" s="30">
        <f t="shared" si="75"/>
        <v>36</v>
      </c>
      <c r="EG61" s="30">
        <f t="shared" si="75"/>
        <v>9</v>
      </c>
      <c r="EH61" s="77">
        <f t="shared" si="75"/>
        <v>486</v>
      </c>
      <c r="EI61" s="30">
        <f t="shared" si="75"/>
        <v>331</v>
      </c>
      <c r="EJ61" s="30">
        <f t="shared" si="75"/>
        <v>81</v>
      </c>
      <c r="EK61" s="30">
        <f t="shared" si="75"/>
        <v>34</v>
      </c>
      <c r="EL61" s="30">
        <f t="shared" si="75"/>
        <v>28</v>
      </c>
      <c r="EM61" s="30">
        <f t="shared" si="75"/>
        <v>12</v>
      </c>
      <c r="EN61" s="30">
        <f t="shared" si="75"/>
        <v>182</v>
      </c>
      <c r="EO61" s="30">
        <f t="shared" si="75"/>
        <v>233</v>
      </c>
      <c r="EP61" s="30">
        <f t="shared" si="75"/>
        <v>40</v>
      </c>
      <c r="EQ61" s="30">
        <f t="shared" si="75"/>
        <v>7</v>
      </c>
      <c r="ER61" s="77">
        <f t="shared" si="75"/>
        <v>462</v>
      </c>
      <c r="ES61" s="30">
        <f t="shared" si="75"/>
        <v>282</v>
      </c>
      <c r="ET61" s="30">
        <f t="shared" si="75"/>
        <v>82</v>
      </c>
      <c r="EU61" s="30">
        <f t="shared" si="75"/>
        <v>40</v>
      </c>
      <c r="EV61" s="30">
        <f t="shared" si="75"/>
        <v>30</v>
      </c>
      <c r="EW61" s="30">
        <f t="shared" si="75"/>
        <v>28</v>
      </c>
    </row>
    <row r="62" spans="1:153" s="50" customFormat="1" ht="12" customHeight="1" x14ac:dyDescent="0.2">
      <c r="A62" s="79"/>
      <c r="B62" s="79"/>
      <c r="C62" s="54"/>
      <c r="D62" s="72"/>
      <c r="E62" s="72"/>
      <c r="F62" s="72"/>
      <c r="G62" s="72"/>
      <c r="H62" s="54"/>
      <c r="I62" s="54"/>
      <c r="J62" s="54"/>
      <c r="K62" s="54"/>
      <c r="L62" s="54"/>
      <c r="M62" s="54"/>
      <c r="N62" s="90"/>
      <c r="O62" s="54"/>
      <c r="P62" s="54"/>
      <c r="Q62" s="54"/>
      <c r="R62" s="54"/>
      <c r="S62" s="54"/>
      <c r="T62" s="54"/>
      <c r="U62" s="90"/>
      <c r="V62" s="54"/>
      <c r="W62" s="54"/>
      <c r="X62" s="54"/>
      <c r="Y62" s="54"/>
      <c r="Z62" s="54"/>
      <c r="AA62" s="54"/>
      <c r="AB62" s="90"/>
      <c r="AC62" s="54"/>
      <c r="AD62" s="54"/>
      <c r="AE62" s="54"/>
      <c r="AF62" s="54"/>
      <c r="AG62" s="54"/>
      <c r="AH62" s="54"/>
      <c r="AI62" s="90"/>
      <c r="AJ62" s="80"/>
      <c r="AK62" s="54"/>
      <c r="AL62" s="54"/>
      <c r="AM62" s="54"/>
      <c r="AN62" s="80"/>
      <c r="AO62" s="54"/>
      <c r="AP62" s="54"/>
      <c r="AQ62" s="54"/>
      <c r="AR62" s="80"/>
      <c r="AS62" s="54"/>
      <c r="AT62" s="54"/>
      <c r="AU62" s="54"/>
      <c r="AV62" s="54"/>
      <c r="AW62" s="54"/>
      <c r="AX62" s="54"/>
      <c r="AY62" s="54"/>
      <c r="AZ62" s="54"/>
      <c r="BA62" s="54"/>
      <c r="BB62" s="54"/>
      <c r="BC62" s="80">
        <f>SUM(BC59:BC61)</f>
        <v>10611</v>
      </c>
      <c r="BD62" s="80">
        <f>SUM(BD59:BD61)</f>
        <v>12010</v>
      </c>
      <c r="BE62" s="80">
        <f>SUM(BE59:BE61)</f>
        <v>12968</v>
      </c>
      <c r="BF62" s="80"/>
      <c r="BG62" s="80"/>
      <c r="BH62" s="80"/>
      <c r="BI62" s="80"/>
      <c r="BJ62" s="80"/>
      <c r="BK62" s="80"/>
      <c r="BL62" s="80"/>
      <c r="BM62" s="80"/>
      <c r="BN62" s="80"/>
      <c r="BO62" s="54"/>
      <c r="BP62" s="80"/>
      <c r="BQ62" s="80"/>
      <c r="BR62" s="80"/>
      <c r="BS62" s="80"/>
      <c r="BT62" s="80"/>
      <c r="BU62" s="80"/>
      <c r="BV62" s="80"/>
      <c r="BW62" s="80"/>
      <c r="BX62" s="80"/>
      <c r="BY62" s="54"/>
      <c r="BZ62" s="80"/>
      <c r="CA62" s="80"/>
      <c r="CB62" s="80"/>
      <c r="CC62" s="80"/>
      <c r="CD62" s="80"/>
      <c r="CE62" s="80"/>
      <c r="CF62" s="80"/>
      <c r="CG62" s="80"/>
      <c r="CH62" s="80"/>
      <c r="CI62" s="54"/>
      <c r="CJ62" s="54"/>
      <c r="CK62" s="54"/>
      <c r="CL62" s="54"/>
      <c r="CM62" s="54"/>
      <c r="CN62" s="54"/>
      <c r="CO62" s="54"/>
      <c r="CP62" s="166"/>
      <c r="CQ62" s="54"/>
      <c r="CR62" s="54"/>
      <c r="CS62" s="54"/>
      <c r="CT62" s="54"/>
      <c r="CU62" s="54"/>
      <c r="CV62" s="54"/>
      <c r="CW62" s="54"/>
      <c r="CX62" s="54"/>
      <c r="CY62" s="54"/>
      <c r="CZ62" s="54"/>
      <c r="DA62" s="54"/>
      <c r="DB62" s="166"/>
      <c r="DC62" s="54"/>
      <c r="DD62" s="54"/>
      <c r="DE62" s="54"/>
      <c r="DF62" s="54"/>
      <c r="DG62" s="54"/>
      <c r="DH62" s="80">
        <f>SUM(DH59:DH61)</f>
        <v>3293</v>
      </c>
      <c r="DI62" s="54"/>
      <c r="DJ62" s="54"/>
      <c r="DK62" s="54"/>
      <c r="DL62" s="54"/>
      <c r="DM62" s="54"/>
      <c r="DN62" s="85">
        <f>SUM(DN59:DN61)</f>
        <v>5382</v>
      </c>
      <c r="DO62" s="54"/>
      <c r="DP62" s="54"/>
      <c r="DQ62" s="54"/>
      <c r="DR62" s="54"/>
      <c r="DS62" s="54"/>
    </row>
    <row r="63" spans="1:153" s="50" customFormat="1" ht="12" customHeight="1" x14ac:dyDescent="0.2">
      <c r="C63" s="71"/>
      <c r="D63" s="72"/>
      <c r="E63" s="72"/>
      <c r="F63" s="72"/>
      <c r="G63" s="72"/>
      <c r="H63" s="80"/>
      <c r="I63" s="80"/>
      <c r="J63" s="80"/>
      <c r="K63" s="80"/>
      <c r="L63" s="80"/>
      <c r="M63" s="80"/>
      <c r="N63" s="83"/>
      <c r="O63" s="80"/>
      <c r="P63" s="80"/>
      <c r="Q63" s="80"/>
      <c r="R63" s="80"/>
      <c r="S63" s="80"/>
      <c r="T63" s="80"/>
      <c r="U63" s="83"/>
      <c r="V63" s="80"/>
      <c r="W63" s="80"/>
      <c r="X63" s="80"/>
      <c r="Y63" s="80"/>
      <c r="Z63" s="80"/>
      <c r="AA63" s="80"/>
      <c r="AB63" s="83"/>
      <c r="AC63" s="80"/>
      <c r="AD63" s="80"/>
      <c r="AE63" s="80"/>
      <c r="AF63" s="80"/>
      <c r="AG63" s="80"/>
      <c r="AH63" s="80"/>
      <c r="AI63" s="83"/>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166"/>
      <c r="CQ63" s="54"/>
      <c r="CR63" s="54"/>
      <c r="CS63" s="54"/>
      <c r="CT63" s="54"/>
      <c r="CU63" s="54"/>
      <c r="CV63" s="54"/>
      <c r="CW63" s="54"/>
      <c r="CX63" s="54"/>
      <c r="CY63" s="54"/>
      <c r="CZ63" s="54"/>
      <c r="DA63" s="54"/>
      <c r="DB63" s="166"/>
      <c r="DC63" s="54"/>
      <c r="DD63" s="54"/>
      <c r="DE63" s="54"/>
      <c r="DF63" s="54"/>
      <c r="DG63" s="54"/>
      <c r="DH63" s="54"/>
      <c r="DI63" s="54"/>
      <c r="DJ63" s="54"/>
      <c r="DK63" s="54"/>
      <c r="DL63" s="54"/>
      <c r="DM63" s="54"/>
      <c r="DN63" s="166"/>
      <c r="DO63" s="54"/>
      <c r="DP63" s="54"/>
      <c r="DQ63" s="54"/>
      <c r="DR63" s="54"/>
      <c r="DS63" s="54"/>
    </row>
    <row r="64" spans="1:153" ht="12" customHeight="1" x14ac:dyDescent="0.2">
      <c r="H64" s="167"/>
      <c r="I64" s="167"/>
      <c r="J64" s="167"/>
      <c r="K64" s="167"/>
      <c r="L64" s="167"/>
      <c r="M64" s="167"/>
      <c r="N64" s="168"/>
      <c r="O64" s="167"/>
      <c r="P64" s="167"/>
      <c r="Q64" s="167"/>
      <c r="R64" s="167"/>
      <c r="S64" s="167"/>
      <c r="T64" s="167"/>
      <c r="U64" s="168"/>
      <c r="V64" s="167"/>
      <c r="W64" s="167"/>
      <c r="X64" s="167"/>
      <c r="Y64" s="167"/>
      <c r="Z64" s="167"/>
      <c r="AA64" s="167"/>
      <c r="AB64" s="168"/>
      <c r="AC64" s="167"/>
      <c r="AD64" s="167"/>
      <c r="AE64" s="167"/>
      <c r="AF64" s="167"/>
      <c r="AG64" s="167"/>
      <c r="AH64" s="167"/>
      <c r="AI64" s="168"/>
    </row>
    <row r="65" spans="8:35" ht="12" customHeight="1" x14ac:dyDescent="0.2">
      <c r="H65" s="167"/>
      <c r="I65" s="167"/>
      <c r="J65" s="167"/>
      <c r="K65" s="167"/>
      <c r="L65" s="167"/>
      <c r="M65" s="167"/>
      <c r="N65" s="168"/>
      <c r="O65" s="167"/>
      <c r="P65" s="167"/>
      <c r="Q65" s="167"/>
      <c r="R65" s="167"/>
      <c r="S65" s="167"/>
      <c r="T65" s="167"/>
      <c r="U65" s="168"/>
      <c r="V65" s="167"/>
      <c r="W65" s="167"/>
      <c r="X65" s="167"/>
      <c r="Y65" s="167"/>
      <c r="Z65" s="167"/>
      <c r="AA65" s="167"/>
      <c r="AB65" s="168"/>
      <c r="AC65" s="167"/>
      <c r="AD65" s="167"/>
      <c r="AE65" s="167"/>
      <c r="AF65" s="167"/>
      <c r="AG65" s="167"/>
      <c r="AH65" s="167"/>
      <c r="AI65" s="168"/>
    </row>
    <row r="66" spans="8:35" ht="12" customHeight="1" x14ac:dyDescent="0.2">
      <c r="H66" s="167"/>
      <c r="I66" s="167"/>
      <c r="J66" s="167"/>
      <c r="K66" s="167"/>
      <c r="L66" s="167"/>
      <c r="M66" s="167"/>
      <c r="N66" s="168"/>
      <c r="O66" s="167"/>
      <c r="P66" s="167"/>
      <c r="Q66" s="167"/>
      <c r="R66" s="167"/>
      <c r="S66" s="167"/>
      <c r="T66" s="167"/>
      <c r="U66" s="168"/>
      <c r="V66" s="167"/>
      <c r="W66" s="167"/>
      <c r="X66" s="167"/>
      <c r="Y66" s="167"/>
      <c r="Z66" s="167"/>
      <c r="AA66" s="167"/>
      <c r="AB66" s="168"/>
      <c r="AC66" s="167"/>
      <c r="AD66" s="167"/>
      <c r="AE66" s="167"/>
      <c r="AF66" s="167"/>
      <c r="AG66" s="167"/>
      <c r="AH66" s="167"/>
      <c r="AI66" s="168"/>
    </row>
    <row r="67" spans="8:35" ht="12" customHeight="1" x14ac:dyDescent="0.2">
      <c r="H67" s="167"/>
      <c r="I67" s="167"/>
      <c r="J67" s="167"/>
      <c r="K67" s="167"/>
      <c r="L67" s="167"/>
      <c r="M67" s="167"/>
      <c r="N67" s="168"/>
      <c r="O67" s="167"/>
      <c r="P67" s="167"/>
      <c r="Q67" s="167"/>
      <c r="R67" s="167"/>
      <c r="S67" s="167"/>
      <c r="T67" s="167"/>
      <c r="U67" s="168"/>
      <c r="V67" s="167"/>
      <c r="W67" s="167"/>
      <c r="X67" s="167"/>
      <c r="Y67" s="167"/>
      <c r="Z67" s="167"/>
      <c r="AA67" s="167"/>
      <c r="AB67" s="168"/>
      <c r="AC67" s="167"/>
      <c r="AD67" s="167"/>
      <c r="AE67" s="167"/>
      <c r="AF67" s="167"/>
      <c r="AG67" s="167"/>
      <c r="AH67" s="167"/>
      <c r="AI67" s="168"/>
    </row>
    <row r="68" spans="8:35" ht="12" customHeight="1" x14ac:dyDescent="0.2">
      <c r="H68" s="167"/>
      <c r="I68" s="167"/>
      <c r="J68" s="167"/>
      <c r="K68" s="167"/>
      <c r="L68" s="167"/>
      <c r="M68" s="167"/>
      <c r="N68" s="168"/>
      <c r="O68" s="167"/>
      <c r="P68" s="167"/>
      <c r="Q68" s="167"/>
      <c r="R68" s="167"/>
      <c r="S68" s="167"/>
      <c r="T68" s="167"/>
      <c r="U68" s="168"/>
      <c r="V68" s="167"/>
      <c r="W68" s="167"/>
      <c r="X68" s="167"/>
      <c r="Y68" s="167"/>
      <c r="Z68" s="167"/>
      <c r="AA68" s="167"/>
      <c r="AB68" s="168"/>
      <c r="AC68" s="167"/>
      <c r="AD68" s="167"/>
      <c r="AE68" s="167"/>
      <c r="AF68" s="167"/>
      <c r="AG68" s="167"/>
      <c r="AH68" s="167"/>
      <c r="AI68" s="168"/>
    </row>
    <row r="69" spans="8:35" ht="12" customHeight="1" x14ac:dyDescent="0.2">
      <c r="H69" s="170"/>
      <c r="I69" s="171"/>
      <c r="J69" s="171"/>
      <c r="K69" s="171"/>
      <c r="L69" s="171"/>
      <c r="M69" s="171"/>
      <c r="O69" s="170"/>
      <c r="P69" s="171"/>
      <c r="Q69" s="171"/>
      <c r="R69" s="171"/>
      <c r="S69" s="171"/>
      <c r="T69" s="171"/>
      <c r="V69" s="170"/>
      <c r="W69" s="171"/>
      <c r="X69" s="171"/>
      <c r="Y69" s="171"/>
      <c r="Z69" s="171"/>
      <c r="AA69" s="171"/>
      <c r="AC69" s="170"/>
      <c r="AD69" s="171"/>
      <c r="AE69" s="171"/>
      <c r="AF69" s="171"/>
      <c r="AG69" s="171"/>
      <c r="AH69" s="171"/>
    </row>
  </sheetData>
  <mergeCells count="25">
    <mergeCell ref="CJ2:DS2"/>
    <mergeCell ref="DT2:EW2"/>
    <mergeCell ref="BP3:BY3"/>
    <mergeCell ref="BF3:BO3"/>
    <mergeCell ref="BF2:CI2"/>
    <mergeCell ref="CJ3:CU3"/>
    <mergeCell ref="CV3:DG3"/>
    <mergeCell ref="DH3:DS3"/>
    <mergeCell ref="ED3:EM3"/>
    <mergeCell ref="EN3:EW3"/>
    <mergeCell ref="BB2:BE2"/>
    <mergeCell ref="AV2:BA2"/>
    <mergeCell ref="AV3:AW3"/>
    <mergeCell ref="AX3:AY3"/>
    <mergeCell ref="AZ3:BA3"/>
    <mergeCell ref="D2:D3"/>
    <mergeCell ref="AJ3:AM3"/>
    <mergeCell ref="AN3:AQ3"/>
    <mergeCell ref="AR3:AU3"/>
    <mergeCell ref="H2:AI2"/>
    <mergeCell ref="AJ2:AU2"/>
    <mergeCell ref="H3:N3"/>
    <mergeCell ref="O3:U3"/>
    <mergeCell ref="V3:AB3"/>
    <mergeCell ref="AC3:AI3"/>
  </mergeCells>
  <printOptions horizontalCentered="1"/>
  <pageMargins left="0.70866141732283472" right="0.70866141732283472" top="0.74803149606299213" bottom="0.74803149606299213" header="0.31496062992125984" footer="0.31496062992125984"/>
  <pageSetup paperSize="9" scale="83" fitToWidth="0" orientation="landscape" r:id="rId1"/>
  <headerFooter alignWithMargins="0">
    <oddFooter>&amp;L&amp;8&amp;A&amp;R&amp;8&amp;P</oddFooter>
  </headerFooter>
  <colBreaks count="1" manualBreakCount="1">
    <brk id="123" max="72"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60"/>
  <sheetViews>
    <sheetView zoomScale="88" zoomScaleNormal="88" workbookViewId="0">
      <pane xSplit="7" ySplit="4" topLeftCell="H5" activePane="bottomRight" state="frozen"/>
      <selection activeCell="C43" sqref="C43"/>
      <selection pane="topRight" activeCell="C43" sqref="C43"/>
      <selection pane="bottomLeft" activeCell="C43" sqref="C43"/>
      <selection pane="bottomRight" activeCell="D37" sqref="D37"/>
    </sheetView>
  </sheetViews>
  <sheetFormatPr defaultColWidth="9.33203125" defaultRowHeight="12" customHeight="1" x14ac:dyDescent="0.2"/>
  <cols>
    <col min="1" max="2" width="4.6640625" style="8" customWidth="1"/>
    <col min="3" max="3" width="4.44140625" style="9" customWidth="1"/>
    <col min="4" max="4" width="25.44140625" style="10" customWidth="1"/>
    <col min="5" max="5" width="5.5546875" style="10" customWidth="1"/>
    <col min="6" max="6" width="7" style="10" customWidth="1"/>
    <col min="7" max="7" width="5.44140625" style="10" customWidth="1"/>
    <col min="8" max="13" width="5.6640625" style="11" customWidth="1"/>
    <col min="14" max="15" width="5.6640625" style="12" customWidth="1"/>
    <col min="16" max="21" width="5.6640625" style="11" customWidth="1"/>
    <col min="22" max="23" width="5.6640625" style="12" customWidth="1"/>
    <col min="24" max="29" width="5.6640625" style="11" customWidth="1"/>
    <col min="30" max="31" width="5.6640625" style="12" customWidth="1"/>
    <col min="32" max="40" width="5.6640625" style="223" customWidth="1"/>
    <col min="41" max="116" width="5.6640625" style="11" customWidth="1"/>
    <col min="117" max="117" width="5.44140625" style="11" customWidth="1"/>
    <col min="118" max="120" width="4.44140625" style="11" customWidth="1"/>
    <col min="121" max="121" width="5.44140625" style="224" customWidth="1"/>
    <col min="122" max="122" width="5.88671875" style="11" customWidth="1"/>
    <col min="123" max="126" width="4.44140625" style="11" customWidth="1"/>
    <col min="127" max="146" width="5.33203125" style="8" customWidth="1"/>
    <col min="147" max="147" width="6.33203125" style="8" customWidth="1"/>
    <col min="148" max="148" width="6.109375" style="8" customWidth="1"/>
    <col min="149" max="16384" width="9.33203125" style="8"/>
  </cols>
  <sheetData>
    <row r="1" spans="1:146" ht="12" customHeight="1" x14ac:dyDescent="0.2">
      <c r="N1" s="11"/>
      <c r="O1" s="11"/>
      <c r="V1" s="11"/>
      <c r="W1" s="11"/>
      <c r="AD1" s="11"/>
      <c r="AE1" s="11"/>
      <c r="AF1" s="11"/>
      <c r="AG1" s="11"/>
      <c r="AH1" s="11"/>
      <c r="AI1" s="11"/>
      <c r="AJ1" s="11"/>
      <c r="AK1" s="11"/>
      <c r="AL1" s="11"/>
      <c r="AM1" s="11"/>
      <c r="AN1" s="11"/>
      <c r="AP1" s="10"/>
      <c r="AR1" s="10"/>
      <c r="AT1" s="10"/>
      <c r="DM1" s="8"/>
      <c r="DN1" s="8"/>
      <c r="DO1" s="8"/>
      <c r="DP1" s="8"/>
      <c r="DQ1" s="14"/>
      <c r="DR1" s="8"/>
      <c r="DS1" s="8"/>
      <c r="DT1" s="8"/>
      <c r="DU1" s="8"/>
      <c r="DV1" s="8"/>
    </row>
    <row r="2" spans="1:146" s="172" customFormat="1" ht="12" customHeight="1" x14ac:dyDescent="0.2">
      <c r="B2" s="8"/>
      <c r="C2" s="173"/>
      <c r="D2" s="293" t="s">
        <v>32</v>
      </c>
      <c r="E2" s="174"/>
      <c r="F2" s="174"/>
      <c r="G2" s="174"/>
      <c r="H2" s="299" t="s">
        <v>33</v>
      </c>
      <c r="I2" s="299"/>
      <c r="J2" s="299"/>
      <c r="K2" s="299"/>
      <c r="L2" s="299"/>
      <c r="M2" s="299"/>
      <c r="N2" s="299"/>
      <c r="O2" s="299"/>
      <c r="P2" s="299"/>
      <c r="Q2" s="299"/>
      <c r="R2" s="299"/>
      <c r="S2" s="299"/>
      <c r="T2" s="299"/>
      <c r="U2" s="299"/>
      <c r="V2" s="299"/>
      <c r="W2" s="299"/>
      <c r="X2" s="299"/>
      <c r="Y2" s="299"/>
      <c r="Z2" s="299"/>
      <c r="AA2" s="299"/>
      <c r="AB2" s="299"/>
      <c r="AC2" s="299"/>
      <c r="AD2" s="299"/>
      <c r="AE2" s="299"/>
      <c r="AF2" s="290" t="s">
        <v>34</v>
      </c>
      <c r="AG2" s="291"/>
      <c r="AH2" s="291"/>
      <c r="AI2" s="291"/>
      <c r="AJ2" s="291"/>
      <c r="AK2" s="291"/>
      <c r="AL2" s="291"/>
      <c r="AM2" s="291"/>
      <c r="AN2" s="292"/>
      <c r="AO2" s="290" t="s">
        <v>35</v>
      </c>
      <c r="AP2" s="291"/>
      <c r="AQ2" s="291"/>
      <c r="AR2" s="291"/>
      <c r="AS2" s="291"/>
      <c r="AT2" s="292"/>
      <c r="AU2" s="303" t="s">
        <v>36</v>
      </c>
      <c r="AV2" s="304"/>
      <c r="AW2" s="304"/>
      <c r="AX2" s="305"/>
      <c r="AY2" s="303" t="s">
        <v>37</v>
      </c>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5"/>
      <c r="CC2" s="307" t="s">
        <v>38</v>
      </c>
      <c r="CD2" s="307"/>
      <c r="CE2" s="307"/>
      <c r="CF2" s="307"/>
      <c r="CG2" s="307"/>
      <c r="CH2" s="307"/>
      <c r="CI2" s="307"/>
      <c r="CJ2" s="307"/>
      <c r="CK2" s="307"/>
      <c r="CL2" s="307"/>
      <c r="CM2" s="307"/>
      <c r="CN2" s="307"/>
      <c r="CO2" s="307"/>
      <c r="CP2" s="307"/>
      <c r="CQ2" s="307"/>
      <c r="CR2" s="307"/>
      <c r="CS2" s="307"/>
      <c r="CT2" s="307"/>
      <c r="CU2" s="307"/>
      <c r="CV2" s="307"/>
      <c r="CW2" s="307"/>
      <c r="CX2" s="307"/>
      <c r="CY2" s="307"/>
      <c r="CZ2" s="307"/>
      <c r="DA2" s="307"/>
      <c r="DB2" s="307"/>
      <c r="DC2" s="307"/>
      <c r="DD2" s="307"/>
      <c r="DE2" s="307"/>
      <c r="DF2" s="307"/>
      <c r="DG2" s="307"/>
      <c r="DH2" s="307"/>
      <c r="DI2" s="307"/>
      <c r="DJ2" s="307"/>
      <c r="DK2" s="307"/>
      <c r="DL2" s="307"/>
      <c r="DM2" s="307" t="s">
        <v>39</v>
      </c>
      <c r="DN2" s="307"/>
      <c r="DO2" s="307"/>
      <c r="DP2" s="307"/>
      <c r="DQ2" s="307"/>
      <c r="DR2" s="307"/>
      <c r="DS2" s="307"/>
      <c r="DT2" s="307"/>
      <c r="DU2" s="307"/>
      <c r="DV2" s="307"/>
      <c r="DW2" s="307"/>
      <c r="DX2" s="307"/>
      <c r="DY2" s="307"/>
      <c r="DZ2" s="307"/>
      <c r="EA2" s="307"/>
      <c r="EB2" s="307"/>
      <c r="EC2" s="307"/>
      <c r="ED2" s="307"/>
      <c r="EE2" s="307"/>
      <c r="EF2" s="307"/>
      <c r="EG2" s="307"/>
      <c r="EH2" s="307"/>
      <c r="EI2" s="307"/>
      <c r="EJ2" s="307"/>
      <c r="EK2" s="307"/>
      <c r="EL2" s="307"/>
      <c r="EM2" s="307"/>
      <c r="EN2" s="307"/>
      <c r="EO2" s="307"/>
      <c r="EP2" s="307"/>
    </row>
    <row r="3" spans="1:146" s="14" customFormat="1" ht="12" customHeight="1" x14ac:dyDescent="0.2">
      <c r="B3" s="8"/>
      <c r="C3" s="175"/>
      <c r="D3" s="294"/>
      <c r="E3" s="176"/>
      <c r="F3" s="176"/>
      <c r="G3" s="176"/>
      <c r="H3" s="300" t="s">
        <v>41</v>
      </c>
      <c r="I3" s="300"/>
      <c r="J3" s="300"/>
      <c r="K3" s="300"/>
      <c r="L3" s="300"/>
      <c r="M3" s="300"/>
      <c r="N3" s="300"/>
      <c r="O3" s="287"/>
      <c r="P3" s="300" t="s">
        <v>42</v>
      </c>
      <c r="Q3" s="300"/>
      <c r="R3" s="300"/>
      <c r="S3" s="300"/>
      <c r="T3" s="300"/>
      <c r="U3" s="300"/>
      <c r="V3" s="300"/>
      <c r="W3" s="287"/>
      <c r="X3" s="300" t="s">
        <v>43</v>
      </c>
      <c r="Y3" s="300"/>
      <c r="Z3" s="300"/>
      <c r="AA3" s="300"/>
      <c r="AB3" s="300"/>
      <c r="AC3" s="300"/>
      <c r="AD3" s="300"/>
      <c r="AE3" s="287"/>
      <c r="AF3" s="308" t="s">
        <v>289</v>
      </c>
      <c r="AG3" s="309"/>
      <c r="AH3" s="310"/>
      <c r="AI3" s="308" t="s">
        <v>290</v>
      </c>
      <c r="AJ3" s="309"/>
      <c r="AK3" s="310"/>
      <c r="AL3" s="308" t="s">
        <v>291</v>
      </c>
      <c r="AM3" s="309"/>
      <c r="AN3" s="310"/>
      <c r="AO3" s="300" t="s">
        <v>41</v>
      </c>
      <c r="AP3" s="311"/>
      <c r="AQ3" s="300" t="s">
        <v>42</v>
      </c>
      <c r="AR3" s="311"/>
      <c r="AS3" s="300" t="s">
        <v>43</v>
      </c>
      <c r="AT3" s="311"/>
      <c r="AU3" s="15" t="s">
        <v>50</v>
      </c>
      <c r="AV3" s="15" t="s">
        <v>51</v>
      </c>
      <c r="AW3" s="15" t="s">
        <v>52</v>
      </c>
      <c r="AX3" s="15" t="s">
        <v>53</v>
      </c>
      <c r="AY3" s="287" t="s">
        <v>41</v>
      </c>
      <c r="AZ3" s="288"/>
      <c r="BA3" s="288"/>
      <c r="BB3" s="288"/>
      <c r="BC3" s="288"/>
      <c r="BD3" s="288"/>
      <c r="BE3" s="288"/>
      <c r="BF3" s="288"/>
      <c r="BG3" s="288"/>
      <c r="BH3" s="289"/>
      <c r="BI3" s="287" t="s">
        <v>42</v>
      </c>
      <c r="BJ3" s="288"/>
      <c r="BK3" s="288"/>
      <c r="BL3" s="288"/>
      <c r="BM3" s="288"/>
      <c r="BN3" s="288"/>
      <c r="BO3" s="288"/>
      <c r="BP3" s="288"/>
      <c r="BQ3" s="288"/>
      <c r="BR3" s="289"/>
      <c r="BS3" s="287" t="s">
        <v>43</v>
      </c>
      <c r="BT3" s="288"/>
      <c r="BU3" s="288"/>
      <c r="BV3" s="288"/>
      <c r="BW3" s="288"/>
      <c r="BX3" s="288"/>
      <c r="BY3" s="288"/>
      <c r="BZ3" s="288"/>
      <c r="CA3" s="288"/>
      <c r="CB3" s="289"/>
      <c r="CC3" s="300" t="s">
        <v>54</v>
      </c>
      <c r="CD3" s="300"/>
      <c r="CE3" s="300"/>
      <c r="CF3" s="300"/>
      <c r="CG3" s="300"/>
      <c r="CH3" s="300"/>
      <c r="CI3" s="300"/>
      <c r="CJ3" s="300"/>
      <c r="CK3" s="300"/>
      <c r="CL3" s="300"/>
      <c r="CM3" s="300"/>
      <c r="CN3" s="306"/>
      <c r="CO3" s="300" t="s">
        <v>55</v>
      </c>
      <c r="CP3" s="300"/>
      <c r="CQ3" s="300"/>
      <c r="CR3" s="300"/>
      <c r="CS3" s="300"/>
      <c r="CT3" s="300"/>
      <c r="CU3" s="300"/>
      <c r="CV3" s="300"/>
      <c r="CW3" s="300"/>
      <c r="CX3" s="300"/>
      <c r="CY3" s="300"/>
      <c r="CZ3" s="306"/>
      <c r="DA3" s="300" t="s">
        <v>56</v>
      </c>
      <c r="DB3" s="300"/>
      <c r="DC3" s="300"/>
      <c r="DD3" s="300"/>
      <c r="DE3" s="300"/>
      <c r="DF3" s="300"/>
      <c r="DG3" s="300"/>
      <c r="DH3" s="300"/>
      <c r="DI3" s="300"/>
      <c r="DJ3" s="300"/>
      <c r="DK3" s="300"/>
      <c r="DL3" s="306"/>
      <c r="DM3" s="288">
        <v>2015</v>
      </c>
      <c r="DN3" s="288"/>
      <c r="DO3" s="288"/>
      <c r="DP3" s="288"/>
      <c r="DQ3" s="288"/>
      <c r="DR3" s="288"/>
      <c r="DS3" s="288"/>
      <c r="DT3" s="288"/>
      <c r="DU3" s="288"/>
      <c r="DV3" s="289"/>
      <c r="DW3" s="288">
        <v>2016</v>
      </c>
      <c r="DX3" s="288"/>
      <c r="DY3" s="288"/>
      <c r="DZ3" s="288"/>
      <c r="EA3" s="288"/>
      <c r="EB3" s="288"/>
      <c r="EC3" s="288"/>
      <c r="ED3" s="288"/>
      <c r="EE3" s="288"/>
      <c r="EF3" s="288"/>
      <c r="EG3" s="288">
        <v>2017</v>
      </c>
      <c r="EH3" s="288"/>
      <c r="EI3" s="288"/>
      <c r="EJ3" s="288"/>
      <c r="EK3" s="288"/>
      <c r="EL3" s="288"/>
      <c r="EM3" s="288"/>
      <c r="EN3" s="288"/>
      <c r="EO3" s="288"/>
      <c r="EP3" s="288"/>
    </row>
    <row r="4" spans="1:146" ht="58.5" customHeight="1" x14ac:dyDescent="0.2">
      <c r="A4" s="16" t="s">
        <v>57</v>
      </c>
      <c r="B4" s="16" t="s">
        <v>58</v>
      </c>
      <c r="C4" s="16" t="s">
        <v>59</v>
      </c>
      <c r="D4" s="16" t="s">
        <v>60</v>
      </c>
      <c r="E4" s="16" t="s">
        <v>61</v>
      </c>
      <c r="F4" s="17" t="s">
        <v>62</v>
      </c>
      <c r="G4" s="16" t="s">
        <v>63</v>
      </c>
      <c r="H4" s="16" t="s">
        <v>64</v>
      </c>
      <c r="I4" s="17" t="s">
        <v>65</v>
      </c>
      <c r="J4" s="17" t="s">
        <v>66</v>
      </c>
      <c r="K4" s="17" t="s">
        <v>67</v>
      </c>
      <c r="L4" s="17" t="s">
        <v>68</v>
      </c>
      <c r="M4" s="17" t="s">
        <v>69</v>
      </c>
      <c r="N4" s="122" t="s">
        <v>70</v>
      </c>
      <c r="O4" s="177" t="s">
        <v>71</v>
      </c>
      <c r="P4" s="16" t="s">
        <v>64</v>
      </c>
      <c r="Q4" s="17" t="s">
        <v>65</v>
      </c>
      <c r="R4" s="17" t="s">
        <v>66</v>
      </c>
      <c r="S4" s="17" t="s">
        <v>67</v>
      </c>
      <c r="T4" s="17" t="s">
        <v>68</v>
      </c>
      <c r="U4" s="17" t="s">
        <v>69</v>
      </c>
      <c r="V4" s="122" t="s">
        <v>70</v>
      </c>
      <c r="W4" s="177" t="s">
        <v>71</v>
      </c>
      <c r="X4" s="16" t="s">
        <v>64</v>
      </c>
      <c r="Y4" s="17" t="s">
        <v>65</v>
      </c>
      <c r="Z4" s="17" t="s">
        <v>66</v>
      </c>
      <c r="AA4" s="17" t="s">
        <v>67</v>
      </c>
      <c r="AB4" s="17" t="s">
        <v>68</v>
      </c>
      <c r="AC4" s="17" t="s">
        <v>69</v>
      </c>
      <c r="AD4" s="122" t="s">
        <v>70</v>
      </c>
      <c r="AE4" s="177" t="s">
        <v>71</v>
      </c>
      <c r="AF4" s="178" t="s">
        <v>72</v>
      </c>
      <c r="AG4" s="178" t="s">
        <v>73</v>
      </c>
      <c r="AH4" s="178" t="s">
        <v>74</v>
      </c>
      <c r="AI4" s="178" t="s">
        <v>72</v>
      </c>
      <c r="AJ4" s="178" t="s">
        <v>73</v>
      </c>
      <c r="AK4" s="178" t="s">
        <v>74</v>
      </c>
      <c r="AL4" s="178" t="s">
        <v>72</v>
      </c>
      <c r="AM4" s="178" t="s">
        <v>73</v>
      </c>
      <c r="AN4" s="178" t="s">
        <v>74</v>
      </c>
      <c r="AO4" s="16" t="s">
        <v>75</v>
      </c>
      <c r="AP4" s="16" t="s">
        <v>76</v>
      </c>
      <c r="AQ4" s="16" t="s">
        <v>75</v>
      </c>
      <c r="AR4" s="16" t="s">
        <v>76</v>
      </c>
      <c r="AS4" s="16" t="s">
        <v>75</v>
      </c>
      <c r="AT4" s="16" t="s">
        <v>76</v>
      </c>
      <c r="AU4" s="16" t="s">
        <v>36</v>
      </c>
      <c r="AV4" s="16" t="s">
        <v>36</v>
      </c>
      <c r="AW4" s="16" t="s">
        <v>36</v>
      </c>
      <c r="AX4" s="16" t="s">
        <v>36</v>
      </c>
      <c r="AY4" s="22" t="s">
        <v>78</v>
      </c>
      <c r="AZ4" s="22" t="s">
        <v>79</v>
      </c>
      <c r="BA4" s="22" t="s">
        <v>80</v>
      </c>
      <c r="BB4" s="22" t="s">
        <v>81</v>
      </c>
      <c r="BC4" s="22" t="s">
        <v>82</v>
      </c>
      <c r="BD4" s="22" t="s">
        <v>83</v>
      </c>
      <c r="BE4" s="22" t="s">
        <v>84</v>
      </c>
      <c r="BF4" s="22" t="s">
        <v>85</v>
      </c>
      <c r="BG4" s="22" t="s">
        <v>86</v>
      </c>
      <c r="BH4" s="181" t="s">
        <v>87</v>
      </c>
      <c r="BI4" s="22" t="s">
        <v>78</v>
      </c>
      <c r="BJ4" s="22" t="s">
        <v>79</v>
      </c>
      <c r="BK4" s="22" t="s">
        <v>80</v>
      </c>
      <c r="BL4" s="22" t="s">
        <v>81</v>
      </c>
      <c r="BM4" s="22" t="s">
        <v>82</v>
      </c>
      <c r="BN4" s="22" t="s">
        <v>292</v>
      </c>
      <c r="BO4" s="22" t="s">
        <v>293</v>
      </c>
      <c r="BP4" s="22" t="s">
        <v>294</v>
      </c>
      <c r="BQ4" s="22" t="s">
        <v>295</v>
      </c>
      <c r="BR4" s="181" t="s">
        <v>87</v>
      </c>
      <c r="BS4" s="182" t="s">
        <v>78</v>
      </c>
      <c r="BT4" s="22" t="s">
        <v>79</v>
      </c>
      <c r="BU4" s="22" t="s">
        <v>80</v>
      </c>
      <c r="BV4" s="22" t="s">
        <v>81</v>
      </c>
      <c r="BW4" s="22" t="s">
        <v>82</v>
      </c>
      <c r="BX4" s="22" t="s">
        <v>83</v>
      </c>
      <c r="BY4" s="22" t="s">
        <v>84</v>
      </c>
      <c r="BZ4" s="22" t="s">
        <v>85</v>
      </c>
      <c r="CA4" s="22" t="s">
        <v>86</v>
      </c>
      <c r="CB4" s="181" t="s">
        <v>87</v>
      </c>
      <c r="CC4" s="16" t="s">
        <v>88</v>
      </c>
      <c r="CD4" s="16" t="s">
        <v>89</v>
      </c>
      <c r="CE4" s="16" t="s">
        <v>90</v>
      </c>
      <c r="CF4" s="16" t="s">
        <v>91</v>
      </c>
      <c r="CG4" s="17" t="s">
        <v>92</v>
      </c>
      <c r="CH4" s="23" t="s">
        <v>93</v>
      </c>
      <c r="CI4" s="180" t="s">
        <v>296</v>
      </c>
      <c r="CJ4" s="21" t="s">
        <v>95</v>
      </c>
      <c r="CK4" s="16" t="s">
        <v>96</v>
      </c>
      <c r="CL4" s="16" t="s">
        <v>97</v>
      </c>
      <c r="CM4" s="16" t="s">
        <v>98</v>
      </c>
      <c r="CN4" s="183" t="s">
        <v>99</v>
      </c>
      <c r="CO4" s="16" t="s">
        <v>88</v>
      </c>
      <c r="CP4" s="16" t="s">
        <v>89</v>
      </c>
      <c r="CQ4" s="16" t="s">
        <v>90</v>
      </c>
      <c r="CR4" s="16" t="s">
        <v>91</v>
      </c>
      <c r="CS4" s="17" t="s">
        <v>92</v>
      </c>
      <c r="CT4" s="23" t="s">
        <v>93</v>
      </c>
      <c r="CU4" s="180" t="s">
        <v>296</v>
      </c>
      <c r="CV4" s="21" t="s">
        <v>95</v>
      </c>
      <c r="CW4" s="16" t="s">
        <v>96</v>
      </c>
      <c r="CX4" s="16" t="s">
        <v>97</v>
      </c>
      <c r="CY4" s="16" t="s">
        <v>98</v>
      </c>
      <c r="CZ4" s="183" t="s">
        <v>99</v>
      </c>
      <c r="DA4" s="16" t="s">
        <v>88</v>
      </c>
      <c r="DB4" s="16" t="s">
        <v>89</v>
      </c>
      <c r="DC4" s="16" t="s">
        <v>90</v>
      </c>
      <c r="DD4" s="16" t="s">
        <v>91</v>
      </c>
      <c r="DE4" s="17" t="s">
        <v>92</v>
      </c>
      <c r="DF4" s="23" t="s">
        <v>93</v>
      </c>
      <c r="DG4" s="180" t="s">
        <v>296</v>
      </c>
      <c r="DH4" s="21" t="s">
        <v>95</v>
      </c>
      <c r="DI4" s="16" t="s">
        <v>96</v>
      </c>
      <c r="DJ4" s="16" t="s">
        <v>97</v>
      </c>
      <c r="DK4" s="16" t="s">
        <v>98</v>
      </c>
      <c r="DL4" s="183" t="s">
        <v>99</v>
      </c>
      <c r="DM4" s="179" t="s">
        <v>297</v>
      </c>
      <c r="DN4" s="17" t="s">
        <v>298</v>
      </c>
      <c r="DO4" s="17" t="s">
        <v>299</v>
      </c>
      <c r="DP4" s="17" t="s">
        <v>300</v>
      </c>
      <c r="DQ4" s="180" t="s">
        <v>296</v>
      </c>
      <c r="DR4" s="179" t="s">
        <v>105</v>
      </c>
      <c r="DS4" s="17" t="s">
        <v>106</v>
      </c>
      <c r="DT4" s="17" t="s">
        <v>107</v>
      </c>
      <c r="DU4" s="17" t="s">
        <v>108</v>
      </c>
      <c r="DV4" s="17" t="s">
        <v>109</v>
      </c>
      <c r="DW4" s="179" t="s">
        <v>297</v>
      </c>
      <c r="DX4" s="17" t="s">
        <v>298</v>
      </c>
      <c r="DY4" s="17" t="s">
        <v>299</v>
      </c>
      <c r="DZ4" s="17" t="s">
        <v>300</v>
      </c>
      <c r="EA4" s="180" t="s">
        <v>296</v>
      </c>
      <c r="EB4" s="179" t="s">
        <v>105</v>
      </c>
      <c r="EC4" s="17" t="s">
        <v>106</v>
      </c>
      <c r="ED4" s="17" t="s">
        <v>107</v>
      </c>
      <c r="EE4" s="17" t="s">
        <v>108</v>
      </c>
      <c r="EF4" s="17" t="s">
        <v>109</v>
      </c>
      <c r="EG4" s="179" t="s">
        <v>297</v>
      </c>
      <c r="EH4" s="17" t="s">
        <v>298</v>
      </c>
      <c r="EI4" s="17" t="s">
        <v>299</v>
      </c>
      <c r="EJ4" s="17" t="s">
        <v>300</v>
      </c>
      <c r="EK4" s="180" t="s">
        <v>296</v>
      </c>
      <c r="EL4" s="179" t="s">
        <v>105</v>
      </c>
      <c r="EM4" s="17" t="s">
        <v>106</v>
      </c>
      <c r="EN4" s="17" t="s">
        <v>107</v>
      </c>
      <c r="EO4" s="17" t="s">
        <v>108</v>
      </c>
      <c r="EP4" s="17" t="s">
        <v>109</v>
      </c>
    </row>
    <row r="5" spans="1:146" s="50" customFormat="1" ht="10.5" customHeight="1" x14ac:dyDescent="0.2">
      <c r="A5" s="26">
        <v>1094</v>
      </c>
      <c r="B5" s="26"/>
      <c r="C5" s="27">
        <v>1</v>
      </c>
      <c r="D5" s="28" t="s">
        <v>110</v>
      </c>
      <c r="E5" s="27" t="s">
        <v>111</v>
      </c>
      <c r="F5" s="27" t="s">
        <v>112</v>
      </c>
      <c r="G5" s="27" t="s">
        <v>113</v>
      </c>
      <c r="H5" s="30">
        <f>L3dati!P5</f>
        <v>827</v>
      </c>
      <c r="I5" s="45">
        <f>L3dati!Q5/L3dati!$P5</f>
        <v>0.29866989117291415</v>
      </c>
      <c r="J5" s="45">
        <f>L3dati!R5/L3dati!$P5</f>
        <v>0.3059250302297461</v>
      </c>
      <c r="K5" s="45">
        <f>L3dati!S5/L3dati!$P5</f>
        <v>0.28053204353083433</v>
      </c>
      <c r="L5" s="45">
        <f>L3dati!T5/L3dati!$P5</f>
        <v>2.0556227327690448E-2</v>
      </c>
      <c r="M5" s="45">
        <f>L3dati!U5/L3dati!$P5</f>
        <v>9.4316807738814998E-2</v>
      </c>
      <c r="N5" s="32">
        <f>L3dati!V5</f>
        <v>78.655141843971634</v>
      </c>
      <c r="O5" s="32">
        <f>L3dati!W5</f>
        <v>45.272796934865937</v>
      </c>
      <c r="P5" s="30">
        <f>L3dati!X5</f>
        <v>837</v>
      </c>
      <c r="Q5" s="45">
        <f>L3dati!Y5/L3dati!$X5</f>
        <v>0.26403823178016728</v>
      </c>
      <c r="R5" s="45">
        <f>L3dati!Z5/L3dati!$X5</f>
        <v>0.34289127837514932</v>
      </c>
      <c r="S5" s="45">
        <f>L3dati!AA5/L3dati!$X5</f>
        <v>0.27240143369175629</v>
      </c>
      <c r="T5" s="45">
        <f>L3dati!AB5/L3dati!$X5</f>
        <v>2.3894862604540025E-2</v>
      </c>
      <c r="U5" s="45">
        <f>L3dati!AC5/L3dati!$X5</f>
        <v>9.6774193548387094E-2</v>
      </c>
      <c r="V5" s="32">
        <f>L3dati!AD5</f>
        <v>78.86022927689595</v>
      </c>
      <c r="W5" s="32">
        <f>L3dati!AE5</f>
        <v>53.556869772998802</v>
      </c>
      <c r="X5" s="30">
        <f>L3dati!AF5</f>
        <v>840</v>
      </c>
      <c r="Y5" s="45">
        <f>L3dati!AG5/L3dati!$AF5</f>
        <v>0.2392857142857143</v>
      </c>
      <c r="Z5" s="45">
        <f>L3dati!AH5/L3dati!$AF5</f>
        <v>0.34642857142857142</v>
      </c>
      <c r="AA5" s="45">
        <f>L3dati!AI5/L3dati!$AF5</f>
        <v>0.27976190476190477</v>
      </c>
      <c r="AB5" s="45">
        <f>L3dati!AJ5/L3dati!$AF5</f>
        <v>3.0952380952380953E-2</v>
      </c>
      <c r="AC5" s="45">
        <f>L3dati!AK5/L3dati!$AF5</f>
        <v>0.10357142857142858</v>
      </c>
      <c r="AD5" s="32">
        <f>L3dati!AL5</f>
        <v>79.217043941411447</v>
      </c>
      <c r="AE5" s="32">
        <f>L3dati!AM5</f>
        <v>53.459047619047723</v>
      </c>
      <c r="AF5" s="184">
        <f>L3dati!AW5/L3dati!$H5</f>
        <v>0.63600000000000001</v>
      </c>
      <c r="AG5" s="184">
        <f>L3dati!AX5/L3dati!$H5</f>
        <v>0.27466666666666667</v>
      </c>
      <c r="AH5" s="184">
        <f>L3dati!AY5/L3dati!$H5</f>
        <v>8.9333333333333334E-2</v>
      </c>
      <c r="AI5" s="184">
        <f>L3dati!AZ5/L3dati!$P5</f>
        <v>0.59008464328899635</v>
      </c>
      <c r="AJ5" s="184">
        <f>L3dati!BA5/L3dati!$P5</f>
        <v>0.28536880290205563</v>
      </c>
      <c r="AK5" s="184">
        <f>L3dati!BB5/L3dati!$P5</f>
        <v>0.12575574365175332</v>
      </c>
      <c r="AL5" s="184">
        <f>L3dati!BC5/L3dati!$X5</f>
        <v>0.59139784946236562</v>
      </c>
      <c r="AM5" s="184">
        <f>L3dati!BD5/L3dati!$X5</f>
        <v>0.30465949820788529</v>
      </c>
      <c r="AN5" s="184">
        <f>L3dati!BE5/L3dati!$X5</f>
        <v>0.1039426523297491</v>
      </c>
      <c r="AO5" s="184">
        <f>L3dati!BF5/L3dati!$BM5</f>
        <v>0.20305980528511822</v>
      </c>
      <c r="AP5" s="184">
        <f>L3dati!BG5/L3dati!$BM5</f>
        <v>4.172461752433936E-3</v>
      </c>
      <c r="AQ5" s="184">
        <f>L3dati!BH5/L3dati!$BN5</f>
        <v>0.12865497076023391</v>
      </c>
      <c r="AR5" s="184">
        <f>L3dati!BI5/L3dati!$BN5</f>
        <v>3.3625730994152045E-2</v>
      </c>
      <c r="AS5" s="184">
        <f>L3dati!BJ5/L3dati!$BO5</f>
        <v>0.12574850299401197</v>
      </c>
      <c r="AT5" s="184">
        <f>L3dati!BK5/L3dati!$BO5</f>
        <v>2.1956087824351298E-2</v>
      </c>
      <c r="AU5" s="30">
        <f>L3dati!BL5</f>
        <v>9</v>
      </c>
      <c r="AV5" s="30">
        <f>L3dati!BM5</f>
        <v>719</v>
      </c>
      <c r="AW5" s="30">
        <f>L3dati!BN5</f>
        <v>1368</v>
      </c>
      <c r="AX5" s="30">
        <f>L3dati!BO5</f>
        <v>1503</v>
      </c>
      <c r="AY5" s="46">
        <f>L3dati!BP5/SUM(L3dati!$BP5:$BS5)</f>
        <v>2.013565069944892E-2</v>
      </c>
      <c r="AZ5" s="46">
        <f>L3dati!BQ5/SUM(L3dati!$BP5:$BS5)</f>
        <v>0.10724883425180161</v>
      </c>
      <c r="BA5" s="46">
        <f>L3dati!BR5/SUM(L3dati!$BP5:$BS5)</f>
        <v>0.39741415854175499</v>
      </c>
      <c r="BB5" s="46">
        <f>L3dati!BS5/SUM(L3dati!$BP5:$BS5)</f>
        <v>0.47520135650699447</v>
      </c>
      <c r="BC5" s="185">
        <f>L3dati!BT5</f>
        <v>3.3276812208562951</v>
      </c>
      <c r="BD5" s="46">
        <f>L3dati!BU5/SUM(L3dati!$BU5:$BX5)</f>
        <v>7.8423060618906318E-2</v>
      </c>
      <c r="BE5" s="46">
        <f>L3dati!BV5/SUM(L3dati!$BU5:$BX5)</f>
        <v>0.16988130563798221</v>
      </c>
      <c r="BF5" s="46">
        <f>L3dati!BW5/SUM(L3dati!$BU5:$BX5)</f>
        <v>0.46036456125476899</v>
      </c>
      <c r="BG5" s="46">
        <f>L3dati!BX5/SUM(L3dati!$BU5:$BX5)</f>
        <v>0.2913310724883425</v>
      </c>
      <c r="BH5" s="187">
        <f>L3dati!BY5</f>
        <v>2.9646036456125477</v>
      </c>
      <c r="BI5" s="46">
        <f>L3dati!BZ5/SUM(L3dati!$BZ5:$CC5)</f>
        <v>2.8444376293797438E-2</v>
      </c>
      <c r="BJ5" s="46">
        <f>L3dati!CA5/SUM(L3dati!$BZ5:$CC5)</f>
        <v>0.11239745457333436</v>
      </c>
      <c r="BK5" s="46">
        <f>L3dati!CB5/SUM(L3dati!$BZ5:$CC5)</f>
        <v>0.40512152112244115</v>
      </c>
      <c r="BL5" s="46">
        <f>L3dati!CC5/SUM(L3dati!$BZ5:$CC5)</f>
        <v>0.45403664801042704</v>
      </c>
      <c r="BM5" s="185">
        <f>L3dati!CD5</f>
        <v>3.2847504408494976</v>
      </c>
      <c r="BN5" s="46">
        <f>L3dati!CE5/SUM(L3dati!$CE5:$CH5)</f>
        <v>7.3679368243502255E-2</v>
      </c>
      <c r="BO5" s="46">
        <f>L3dati!CF5/SUM(L3dati!$CE5:$CH5)</f>
        <v>0.15893582764701372</v>
      </c>
      <c r="BP5" s="46">
        <f>L3dati!CG5/SUM(L3dati!$CE5:$CH5)</f>
        <v>0.46293030744460628</v>
      </c>
      <c r="BQ5" s="46">
        <f>L3dati!CH5/SUM(L3dati!$CE5:$CH5)</f>
        <v>0.30445449666487773</v>
      </c>
      <c r="BR5" s="187">
        <f>L3dati!CI5</f>
        <v>2.9981599325308594</v>
      </c>
      <c r="BS5" s="46">
        <f>L3dati!CJ5/SUM(L3dati!$CJ5:$CM5)</f>
        <v>2.8047312132587293E-2</v>
      </c>
      <c r="BT5" s="46">
        <f>L3dati!CK5/SUM(L3dati!$CJ5:$CM5)</f>
        <v>0.10850626814930237</v>
      </c>
      <c r="BU5" s="46">
        <f>L3dati!CL5/SUM(L3dati!$CJ5:$CM5)</f>
        <v>0.38699624619307316</v>
      </c>
      <c r="BV5" s="46">
        <f>L3dati!CM5/SUM(L3dati!$CJ5:$CM5)</f>
        <v>0.47645017352503716</v>
      </c>
      <c r="BW5" s="185">
        <f>L3dati!CN5</f>
        <v>3.3118492811105602</v>
      </c>
      <c r="BX5" s="46">
        <f>L3dati!CO5/SUM(L3dati!$CO5:$CR5)</f>
        <v>6.7001912316736315E-2</v>
      </c>
      <c r="BY5" s="46">
        <f>L3dati!CP5/SUM(L3dati!$CO5:$CR5)</f>
        <v>0.15652666619448968</v>
      </c>
      <c r="BZ5" s="46">
        <f>L3dati!CQ5/SUM(L3dati!$CO5:$CR5)</f>
        <v>0.45640626106664778</v>
      </c>
      <c r="CA5" s="46">
        <f>L3dati!CR5/SUM(L3dati!$CO5:$CR5)</f>
        <v>0.32006516042212624</v>
      </c>
      <c r="CB5" s="187">
        <f>L3dati!CS5</f>
        <v>3.0295346695941641</v>
      </c>
      <c r="CC5" s="46"/>
      <c r="CD5" s="46"/>
      <c r="CE5" s="46"/>
      <c r="CF5" s="46"/>
      <c r="CG5" s="46"/>
      <c r="CH5" s="189"/>
      <c r="CI5" s="188"/>
      <c r="CJ5" s="46"/>
      <c r="CK5" s="46"/>
      <c r="CL5" s="46"/>
      <c r="CM5" s="46"/>
      <c r="CN5" s="190"/>
      <c r="CO5" s="46"/>
      <c r="CP5" s="46"/>
      <c r="CQ5" s="46"/>
      <c r="CR5" s="46"/>
      <c r="CS5" s="46"/>
      <c r="CT5" s="191"/>
      <c r="CU5" s="188"/>
      <c r="CV5" s="46"/>
      <c r="CW5" s="46"/>
      <c r="CX5" s="46"/>
      <c r="CY5" s="46"/>
      <c r="CZ5" s="190"/>
      <c r="DA5" s="46"/>
      <c r="DB5" s="46"/>
      <c r="DC5" s="46"/>
      <c r="DD5" s="46"/>
      <c r="DE5" s="46"/>
      <c r="DF5" s="191"/>
      <c r="DG5" s="188"/>
      <c r="DH5" s="46"/>
      <c r="DI5" s="46"/>
      <c r="DJ5" s="46"/>
      <c r="DK5" s="46"/>
      <c r="DL5" s="190"/>
      <c r="DM5" s="46"/>
      <c r="DN5" s="46"/>
      <c r="DO5" s="46"/>
      <c r="DP5" s="46"/>
      <c r="DQ5" s="47">
        <f>L3dati!EH5</f>
        <v>0</v>
      </c>
      <c r="DR5" s="46"/>
      <c r="DS5" s="46"/>
      <c r="DT5" s="46"/>
      <c r="DU5" s="46"/>
      <c r="DV5" s="192"/>
      <c r="DW5" s="46"/>
      <c r="DX5" s="46"/>
      <c r="DY5" s="46"/>
      <c r="DZ5" s="46"/>
      <c r="EA5" s="47">
        <f>L3dati!ER5</f>
        <v>0</v>
      </c>
      <c r="EB5" s="46"/>
      <c r="EC5" s="46"/>
      <c r="ED5" s="46"/>
      <c r="EE5" s="46"/>
      <c r="EF5" s="192"/>
      <c r="EG5" s="46">
        <f>L3dati!EX5/L3dati!$FB5</f>
        <v>0.19867549668874171</v>
      </c>
      <c r="EH5" s="46">
        <f>L3dati!EY5/L3dati!$FB5</f>
        <v>0.61258278145695366</v>
      </c>
      <c r="EI5" s="46">
        <f>L3dati!EZ5/L3dati!$FB5</f>
        <v>0.16887417218543047</v>
      </c>
      <c r="EJ5" s="46">
        <f>L3dati!FA5/L3dati!$FB5</f>
        <v>1.9867549668874173E-2</v>
      </c>
      <c r="EK5" s="47">
        <f>L3dati!FB5</f>
        <v>302</v>
      </c>
      <c r="EL5" s="46">
        <f>L3dati!FC5/L3dati!$FB5</f>
        <v>0.72516556291390732</v>
      </c>
      <c r="EM5" s="46">
        <f>L3dati!FD5/L3dati!$FB5</f>
        <v>7.6158940397350994E-2</v>
      </c>
      <c r="EN5" s="46">
        <f>L3dati!FE5/L3dati!$FB5</f>
        <v>9.602649006622517E-2</v>
      </c>
      <c r="EO5" s="46">
        <f>L3dati!FF5/L3dati!$FB5</f>
        <v>7.6158940397350994E-2</v>
      </c>
      <c r="EP5" s="46">
        <f>L3dati!FG5/L3dati!$FB5</f>
        <v>2.6490066225165563E-2</v>
      </c>
    </row>
    <row r="6" spans="1:146" s="50" customFormat="1" ht="10.5" customHeight="1" x14ac:dyDescent="0.2">
      <c r="A6" s="26">
        <v>1094</v>
      </c>
      <c r="B6" s="26"/>
      <c r="C6" s="27">
        <v>7</v>
      </c>
      <c r="D6" s="28" t="s">
        <v>110</v>
      </c>
      <c r="E6" s="27" t="s">
        <v>114</v>
      </c>
      <c r="F6" s="27" t="s">
        <v>112</v>
      </c>
      <c r="G6" s="27" t="s">
        <v>115</v>
      </c>
      <c r="H6" s="30">
        <f>L3dati!P6</f>
        <v>96</v>
      </c>
      <c r="I6" s="45">
        <f>L3dati!Q6/L3dati!$P6</f>
        <v>0.125</v>
      </c>
      <c r="J6" s="45">
        <f>L3dati!R6/L3dati!$P6</f>
        <v>0.17708333333333334</v>
      </c>
      <c r="K6" s="45">
        <f>L3dati!S6/L3dati!$P6</f>
        <v>0.59375</v>
      </c>
      <c r="L6" s="45">
        <f>L3dati!T6/L3dati!$P6</f>
        <v>2.0833333333333332E-2</v>
      </c>
      <c r="M6" s="45">
        <f>L3dati!U6/L3dati!$P6</f>
        <v>8.3333333333333329E-2</v>
      </c>
      <c r="N6" s="32">
        <f>L3dati!V6</f>
        <v>77.325757575757564</v>
      </c>
      <c r="O6" s="32">
        <f>L3dati!W6</f>
        <v>40.636170212765947</v>
      </c>
      <c r="P6" s="30">
        <f>L3dati!X6</f>
        <v>95</v>
      </c>
      <c r="Q6" s="45">
        <f>L3dati!Y6/L3dati!$X6</f>
        <v>0.16842105263157894</v>
      </c>
      <c r="R6" s="45">
        <f>L3dati!Z6/L3dati!$X6</f>
        <v>8.4210526315789472E-2</v>
      </c>
      <c r="S6" s="45">
        <f>L3dati!AA6/L3dati!$X6</f>
        <v>0.70526315789473681</v>
      </c>
      <c r="T6" s="45">
        <f>L3dati!AB6/L3dati!$X6</f>
        <v>0</v>
      </c>
      <c r="U6" s="45">
        <f>L3dati!AC6/L3dati!$X6</f>
        <v>4.2105263157894736E-2</v>
      </c>
      <c r="V6" s="32">
        <f>L3dati!AD6</f>
        <v>77.146520146520146</v>
      </c>
      <c r="W6" s="32">
        <f>L3dati!AE6</f>
        <v>50.154736842105287</v>
      </c>
      <c r="X6" s="30">
        <f>L3dati!AF6</f>
        <v>101</v>
      </c>
      <c r="Y6" s="45">
        <f>L3dati!AG6/L3dati!$AF6</f>
        <v>9.9009900990099015E-2</v>
      </c>
      <c r="Z6" s="45">
        <f>L3dati!AH6/L3dati!$AF6</f>
        <v>7.9207920792079209E-2</v>
      </c>
      <c r="AA6" s="45">
        <f>L3dati!AI6/L3dati!$AF6</f>
        <v>0.69306930693069302</v>
      </c>
      <c r="AB6" s="45">
        <f>L3dati!AJ6/L3dati!$AF6</f>
        <v>9.9009900990099011E-3</v>
      </c>
      <c r="AC6" s="45">
        <f>L3dati!AK6/L3dati!$AF6</f>
        <v>0.11881188118811881</v>
      </c>
      <c r="AD6" s="32">
        <f>L3dati!AL6</f>
        <v>78.455555555555549</v>
      </c>
      <c r="AE6" s="32">
        <f>L3dati!AM6</f>
        <v>46.853465346534669</v>
      </c>
      <c r="AF6" s="184">
        <f>L3dati!AW6/L3dati!$H6</f>
        <v>0.50515463917525771</v>
      </c>
      <c r="AG6" s="184">
        <f>L3dati!AX6/L3dati!$H6</f>
        <v>0.44329896907216493</v>
      </c>
      <c r="AH6" s="184">
        <f>L3dati!AY6/L3dati!$H6</f>
        <v>5.1546391752577317E-2</v>
      </c>
      <c r="AI6" s="184">
        <f>L3dati!AZ6/L3dati!$P6</f>
        <v>0.60416666666666663</v>
      </c>
      <c r="AJ6" s="184">
        <f>L3dati!BA6/L3dati!$P6</f>
        <v>0.35416666666666669</v>
      </c>
      <c r="AK6" s="184">
        <f>L3dati!BB6/L3dati!$P6</f>
        <v>4.1666666666666664E-2</v>
      </c>
      <c r="AL6" s="184">
        <f>L3dati!BC6/L3dati!$X6</f>
        <v>0.72631578947368425</v>
      </c>
      <c r="AM6" s="184">
        <f>L3dati!BD6/L3dati!$X6</f>
        <v>0.2</v>
      </c>
      <c r="AN6" s="184">
        <f>L3dati!BE6/L3dati!$X6</f>
        <v>7.3684210526315783E-2</v>
      </c>
      <c r="AO6" s="184">
        <f>L3dati!BF6/L3dati!$BM6</f>
        <v>6.5217391304347824E-2</v>
      </c>
      <c r="AP6" s="184">
        <f>L3dati!BG6/L3dati!$BM6</f>
        <v>0</v>
      </c>
      <c r="AQ6" s="184">
        <f>L3dati!BH6/L3dati!$BN6</f>
        <v>4.49438202247191E-2</v>
      </c>
      <c r="AR6" s="184">
        <f>L3dati!BI6/L3dati!$BN6</f>
        <v>2.247191011235955E-2</v>
      </c>
      <c r="AS6" s="184">
        <f>L3dati!BJ6/L3dati!BO6</f>
        <v>1.1494252873563218E-2</v>
      </c>
      <c r="AT6" s="184">
        <f>L3dati!BK6/L3dati!BO6</f>
        <v>1.1494252873563218E-2</v>
      </c>
      <c r="AU6" s="30">
        <f>L3dati!BL6</f>
        <v>0</v>
      </c>
      <c r="AV6" s="30">
        <f>L3dati!BM6</f>
        <v>92</v>
      </c>
      <c r="AW6" s="30">
        <f>L3dati!BN6</f>
        <v>178</v>
      </c>
      <c r="AX6" s="30">
        <f>L3dati!BO6</f>
        <v>174</v>
      </c>
      <c r="AY6" s="46">
        <f>L3dati!BP6/SUM(L3dati!$BP6:$BS6)</f>
        <v>1.8095238095238095E-2</v>
      </c>
      <c r="AZ6" s="46">
        <f>L3dati!BQ6/SUM(L3dati!$BP6:$BS6)</f>
        <v>9.5238095238095233E-2</v>
      </c>
      <c r="BA6" s="46">
        <f>L3dati!BR6/SUM(L3dati!$BP6:$BS6)</f>
        <v>0.41619047619047617</v>
      </c>
      <c r="BB6" s="46">
        <f>L3dati!BS6/SUM(L3dati!$BP6:$BS6)</f>
        <v>0.47047619047619049</v>
      </c>
      <c r="BC6" s="185">
        <f>L3dati!BT6</f>
        <v>3.3390476190476193</v>
      </c>
      <c r="BD6" s="46">
        <f>L3dati!BU6/SUM(L3dati!$BU6:$BX6)</f>
        <v>5.2380952380952382E-2</v>
      </c>
      <c r="BE6" s="46">
        <f>L3dati!BV6/SUM(L3dati!$BU6:$BX6)</f>
        <v>0.1380952380952381</v>
      </c>
      <c r="BF6" s="46">
        <f>L3dati!BW6/SUM(L3dati!$BU6:$BX6)</f>
        <v>0.51142857142857145</v>
      </c>
      <c r="BG6" s="46">
        <f>L3dati!BX6/SUM(L3dati!$BU6:$BX6)</f>
        <v>0.29809523809523808</v>
      </c>
      <c r="BH6" s="187">
        <f>L3dati!BY6</f>
        <v>3.0552380952380953</v>
      </c>
      <c r="BI6" s="46">
        <f>L3dati!BZ6/SUM(L3dati!$BZ6:$CC6)</f>
        <v>2.7060270602706028E-2</v>
      </c>
      <c r="BJ6" s="46">
        <f>L3dati!CA6/SUM(L3dati!$BZ6:$CC6)</f>
        <v>0.12607626076260764</v>
      </c>
      <c r="BK6" s="46">
        <f>L3dati!CB6/SUM(L3dati!$BZ6:$CC6)</f>
        <v>0.42496924969249694</v>
      </c>
      <c r="BL6" s="46">
        <f>L3dati!CC6/SUM(L3dati!$BZ6:$CC6)</f>
        <v>0.42189421894218943</v>
      </c>
      <c r="BM6" s="185">
        <f>L3dati!CD6</f>
        <v>3.2416974169741697</v>
      </c>
      <c r="BN6" s="46">
        <f>L3dati!CE6/SUM(L3dati!$CE6:$CH6)</f>
        <v>5.719557195571956E-2</v>
      </c>
      <c r="BO6" s="46">
        <f>L3dati!CF6/SUM(L3dati!$CE6:$CH6)</f>
        <v>0.16666666666666666</v>
      </c>
      <c r="BP6" s="46">
        <f>L3dati!CG6/SUM(L3dati!$CE6:$CH6)</f>
        <v>0.49507995079950801</v>
      </c>
      <c r="BQ6" s="46">
        <f>L3dati!CH6/SUM(L3dati!$CE6:$CH6)</f>
        <v>0.2810578105781058</v>
      </c>
      <c r="BR6" s="187">
        <f>L3dati!CI6</f>
        <v>3</v>
      </c>
      <c r="BS6" s="46">
        <f>L3dati!CJ6/SUM(L3dati!$CJ6:$CM6)</f>
        <v>1.9549763033175356E-2</v>
      </c>
      <c r="BT6" s="46">
        <f>L3dati!CK6/SUM(L3dati!$CJ6:$CM6)</f>
        <v>0.12322274881516587</v>
      </c>
      <c r="BU6" s="46">
        <f>L3dati!CL6/SUM(L3dati!$CJ6:$CM6)</f>
        <v>0.42417061611374407</v>
      </c>
      <c r="BV6" s="46">
        <f>L3dati!CM6/SUM(L3dati!$CJ6:$CM6)</f>
        <v>0.43305687203791471</v>
      </c>
      <c r="BW6" s="185">
        <f>L3dati!CN6</f>
        <v>3.2707345971563981</v>
      </c>
      <c r="BX6" s="46">
        <f>L3dati!CO6/SUM(L3dati!$CO6:$CR6)</f>
        <v>7.5236966824644549E-2</v>
      </c>
      <c r="BY6" s="46">
        <f>L3dati!CP6/SUM(L3dati!$CO6:$CR6)</f>
        <v>0.14632701421800948</v>
      </c>
      <c r="BZ6" s="46">
        <f>L3dati!CQ6/SUM(L3dati!$CO6:$CR6)</f>
        <v>0.48874407582938389</v>
      </c>
      <c r="CA6" s="46">
        <f>L3dati!CR6/SUM(L3dati!$CO6:$CR6)</f>
        <v>0.28969194312796209</v>
      </c>
      <c r="CB6" s="187">
        <f>L3dati!CS6</f>
        <v>2.9928909952606637</v>
      </c>
      <c r="CC6" s="46"/>
      <c r="CD6" s="46"/>
      <c r="CE6" s="46"/>
      <c r="CF6" s="46"/>
      <c r="CG6" s="46"/>
      <c r="CH6" s="189"/>
      <c r="CI6" s="188"/>
      <c r="CJ6" s="46"/>
      <c r="CK6" s="46"/>
      <c r="CL6" s="46"/>
      <c r="CM6" s="46"/>
      <c r="CN6" s="190"/>
      <c r="CO6" s="46"/>
      <c r="CP6" s="46"/>
      <c r="CQ6" s="46"/>
      <c r="CR6" s="46"/>
      <c r="CS6" s="46"/>
      <c r="CT6" s="191"/>
      <c r="CU6" s="188"/>
      <c r="CV6" s="46"/>
      <c r="CW6" s="46"/>
      <c r="CX6" s="46"/>
      <c r="CY6" s="46"/>
      <c r="CZ6" s="190"/>
      <c r="DA6" s="46"/>
      <c r="DB6" s="46"/>
      <c r="DC6" s="46"/>
      <c r="DD6" s="46"/>
      <c r="DE6" s="46"/>
      <c r="DF6" s="191"/>
      <c r="DG6" s="188"/>
      <c r="DH6" s="46"/>
      <c r="DI6" s="46"/>
      <c r="DJ6" s="46"/>
      <c r="DK6" s="46"/>
      <c r="DL6" s="190"/>
      <c r="DM6" s="46"/>
      <c r="DN6" s="46"/>
      <c r="DO6" s="46"/>
      <c r="DP6" s="46"/>
      <c r="DQ6" s="47">
        <f>L3dati!EH6</f>
        <v>0</v>
      </c>
      <c r="DR6" s="46"/>
      <c r="DS6" s="46"/>
      <c r="DT6" s="46"/>
      <c r="DU6" s="46"/>
      <c r="DV6" s="192"/>
      <c r="DW6" s="46"/>
      <c r="DX6" s="46"/>
      <c r="DY6" s="46"/>
      <c r="DZ6" s="46"/>
      <c r="EA6" s="47">
        <f>L3dati!ER6</f>
        <v>0</v>
      </c>
      <c r="EB6" s="46"/>
      <c r="EC6" s="46"/>
      <c r="ED6" s="46"/>
      <c r="EE6" s="46"/>
      <c r="EF6" s="192"/>
      <c r="EG6" s="46">
        <f>L3dati!EX6/L3dati!$FB6</f>
        <v>0.30769230769230771</v>
      </c>
      <c r="EH6" s="46">
        <f>L3dati!EY6/L3dati!$FB6</f>
        <v>0.53846153846153844</v>
      </c>
      <c r="EI6" s="46">
        <f>L3dati!EZ6/L3dati!$FB6</f>
        <v>7.6923076923076927E-2</v>
      </c>
      <c r="EJ6" s="46">
        <f>L3dati!FA6/L3dati!$FB6</f>
        <v>7.6923076923076927E-2</v>
      </c>
      <c r="EK6" s="47">
        <f>L3dati!FB6</f>
        <v>13</v>
      </c>
      <c r="EL6" s="46">
        <f>L3dati!FC6/L3dati!$FB6</f>
        <v>0.76923076923076927</v>
      </c>
      <c r="EM6" s="46">
        <f>L3dati!FD6/L3dati!$FB6</f>
        <v>0</v>
      </c>
      <c r="EN6" s="46">
        <f>L3dati!FE6/L3dati!$FB6</f>
        <v>7.6923076923076927E-2</v>
      </c>
      <c r="EO6" s="46">
        <f>L3dati!FF6/L3dati!$FB6</f>
        <v>0.15384615384615385</v>
      </c>
      <c r="EP6" s="46">
        <f>L3dati!FG6/L3dati!$FB6</f>
        <v>0</v>
      </c>
    </row>
    <row r="7" spans="1:146" s="50" customFormat="1" ht="10.5" customHeight="1" x14ac:dyDescent="0.2">
      <c r="A7" s="26">
        <v>1094</v>
      </c>
      <c r="B7" s="26"/>
      <c r="C7" s="27">
        <v>8</v>
      </c>
      <c r="D7" s="28" t="s">
        <v>110</v>
      </c>
      <c r="E7" s="27" t="s">
        <v>116</v>
      </c>
      <c r="F7" s="27" t="s">
        <v>112</v>
      </c>
      <c r="G7" s="27" t="s">
        <v>117</v>
      </c>
      <c r="H7" s="30">
        <f>L3dati!P7</f>
        <v>80</v>
      </c>
      <c r="I7" s="45">
        <f>L3dati!Q7/L3dati!$P7</f>
        <v>0.13750000000000001</v>
      </c>
      <c r="J7" s="45">
        <f>L3dati!R7/L3dati!$P7</f>
        <v>0.5</v>
      </c>
      <c r="K7" s="45">
        <f>L3dati!S7/L3dati!$P7</f>
        <v>0.25</v>
      </c>
      <c r="L7" s="45">
        <f>L3dati!T7/L3dati!$P7</f>
        <v>0.05</v>
      </c>
      <c r="M7" s="45">
        <f>L3dati!U7/L3dati!$P7</f>
        <v>6.25E-2</v>
      </c>
      <c r="N7" s="32">
        <f>L3dati!V7</f>
        <v>77.458333333333329</v>
      </c>
      <c r="O7" s="32">
        <f>L3dati!W7</f>
        <v>34.858227848101258</v>
      </c>
      <c r="P7" s="30">
        <f>L3dati!X7</f>
        <v>80</v>
      </c>
      <c r="Q7" s="45">
        <f>L3dati!Y7/L3dati!$X7</f>
        <v>0.25</v>
      </c>
      <c r="R7" s="45">
        <f>L3dati!Z7/L3dati!$X7</f>
        <v>0.375</v>
      </c>
      <c r="S7" s="45">
        <f>L3dati!AA7/L3dati!$X7</f>
        <v>0.26250000000000001</v>
      </c>
      <c r="T7" s="45">
        <f>L3dati!AB7/L3dati!$X7</f>
        <v>3.7499999999999999E-2</v>
      </c>
      <c r="U7" s="45">
        <f>L3dati!AC7/L3dati!$X7</f>
        <v>7.4999999999999997E-2</v>
      </c>
      <c r="V7" s="32">
        <f>L3dati!AD7</f>
        <v>78.069444444444443</v>
      </c>
      <c r="W7" s="32">
        <f>L3dati!AE7</f>
        <v>44.692500000000003</v>
      </c>
      <c r="X7" s="30">
        <f>L3dati!AF7</f>
        <v>83</v>
      </c>
      <c r="Y7" s="45">
        <f>L3dati!AG7/L3dati!$AF7</f>
        <v>0.18072289156626506</v>
      </c>
      <c r="Z7" s="45">
        <f>L3dati!AH7/L3dati!$AF7</f>
        <v>0.36144578313253012</v>
      </c>
      <c r="AA7" s="45">
        <f>L3dati!AI7/L3dati!$AF7</f>
        <v>0.26506024096385544</v>
      </c>
      <c r="AB7" s="45">
        <f>L3dati!AJ7/L3dati!$AF7</f>
        <v>3.614457831325301E-2</v>
      </c>
      <c r="AC7" s="45">
        <f>L3dati!AK7/L3dati!$AF7</f>
        <v>0.15662650602409639</v>
      </c>
      <c r="AD7" s="32">
        <f>L3dati!AL7</f>
        <v>76.61643835616438</v>
      </c>
      <c r="AE7" s="32">
        <f>L3dati!AM7</f>
        <v>43.638554216867462</v>
      </c>
      <c r="AF7" s="184">
        <f>L3dati!AW7/L3dati!$H7</f>
        <v>0.75862068965517238</v>
      </c>
      <c r="AG7" s="184">
        <f>L3dati!AX7/L3dati!$H7</f>
        <v>0.19540229885057472</v>
      </c>
      <c r="AH7" s="184">
        <f>L3dati!AY7/L3dati!$H7</f>
        <v>4.5977011494252873E-2</v>
      </c>
      <c r="AI7" s="184">
        <f>L3dati!AZ7/L3dati!$P7</f>
        <v>0.65</v>
      </c>
      <c r="AJ7" s="184">
        <f>L3dati!BA7/L3dati!$P7</f>
        <v>0.21249999999999999</v>
      </c>
      <c r="AK7" s="184">
        <f>L3dati!BB7/L3dati!$P7</f>
        <v>0.13750000000000001</v>
      </c>
      <c r="AL7" s="184">
        <f>L3dati!BC7/L3dati!$X7</f>
        <v>0.52500000000000002</v>
      </c>
      <c r="AM7" s="184">
        <f>L3dati!BD7/L3dati!$X7</f>
        <v>0.28749999999999998</v>
      </c>
      <c r="AN7" s="184">
        <f>L3dati!BE7/L3dati!$X7</f>
        <v>0.1875</v>
      </c>
      <c r="AO7" s="184">
        <f>L3dati!BF7/L3dati!$BM7</f>
        <v>0</v>
      </c>
      <c r="AP7" s="184">
        <f>L3dati!BG7/L3dati!$BM7</f>
        <v>0</v>
      </c>
      <c r="AQ7" s="184">
        <f>L3dati!BH7/L3dati!$BN7</f>
        <v>0</v>
      </c>
      <c r="AR7" s="184">
        <f>L3dati!BI7/L3dati!$BN7</f>
        <v>0</v>
      </c>
      <c r="AS7" s="184">
        <f>L3dati!BJ7/L3dati!BO7</f>
        <v>0</v>
      </c>
      <c r="AT7" s="184">
        <f>L3dati!BK7/L3dati!BO7</f>
        <v>0</v>
      </c>
      <c r="AU7" s="30">
        <f>L3dati!BL7</f>
        <v>0</v>
      </c>
      <c r="AV7" s="30">
        <f>L3dati!BM7</f>
        <v>78</v>
      </c>
      <c r="AW7" s="30">
        <f>L3dati!BN7</f>
        <v>139</v>
      </c>
      <c r="AX7" s="30">
        <f>L3dati!BO7</f>
        <v>123</v>
      </c>
      <c r="AY7" s="46">
        <f>L3dati!BP7/SUM(L3dati!$BP7:$BS7)</f>
        <v>1.3110846245530394E-2</v>
      </c>
      <c r="AZ7" s="46">
        <f>L3dati!BQ7/SUM(L3dati!$BP7:$BS7)</f>
        <v>7.9856972586412389E-2</v>
      </c>
      <c r="BA7" s="46">
        <f>L3dati!BR7/SUM(L3dati!$BP7:$BS7)</f>
        <v>0.43265792610250298</v>
      </c>
      <c r="BB7" s="46">
        <f>L3dati!BS7/SUM(L3dati!$BP7:$BS7)</f>
        <v>0.47437425506555425</v>
      </c>
      <c r="BC7" s="185">
        <f>L3dati!BT7</f>
        <v>3.3682955899880809</v>
      </c>
      <c r="BD7" s="46">
        <f>L3dati!BU7/SUM(L3dati!$BU7:$BX7)</f>
        <v>5.4827175208581644E-2</v>
      </c>
      <c r="BE7" s="46">
        <f>L3dati!BV7/SUM(L3dati!$BU7:$BX7)</f>
        <v>0.1466030989272944</v>
      </c>
      <c r="BF7" s="46">
        <f>L3dati!BW7/SUM(L3dati!$BU7:$BX7)</f>
        <v>0.49821215733015495</v>
      </c>
      <c r="BG7" s="46">
        <f>L3dati!BX7/SUM(L3dati!$BU7:$BX7)</f>
        <v>0.300357568533969</v>
      </c>
      <c r="BH7" s="187">
        <f>L3dati!BY7</f>
        <v>3.0441001191895114</v>
      </c>
      <c r="BI7" s="46">
        <f>L3dati!BZ7/SUM(L3dati!$BZ7:$CC7)</f>
        <v>2.6851098454027666E-2</v>
      </c>
      <c r="BJ7" s="46">
        <f>L3dati!CA7/SUM(L3dati!$BZ7:$CC7)</f>
        <v>0.12855980471928397</v>
      </c>
      <c r="BK7" s="46">
        <f>L3dati!CB7/SUM(L3dati!$BZ7:$CC7)</f>
        <v>0.43938161106590723</v>
      </c>
      <c r="BL7" s="46">
        <f>L3dati!CC7/SUM(L3dati!$BZ7:$CC7)</f>
        <v>0.40520748576078114</v>
      </c>
      <c r="BM7" s="185">
        <f>L3dati!CD7</f>
        <v>3.222945484133442</v>
      </c>
      <c r="BN7" s="46">
        <f>L3dati!CE7/SUM(L3dati!$CE7:$CH7)</f>
        <v>9.6013018714401946E-2</v>
      </c>
      <c r="BO7" s="46">
        <f>L3dati!CF7/SUM(L3dati!$CE7:$CH7)</f>
        <v>0.16680227827502034</v>
      </c>
      <c r="BP7" s="46">
        <f>L3dati!CG7/SUM(L3dati!$CE7:$CH7)</f>
        <v>0.49389747762408465</v>
      </c>
      <c r="BQ7" s="46">
        <f>L3dati!CH7/SUM(L3dati!$CE7:$CH7)</f>
        <v>0.24328722538649308</v>
      </c>
      <c r="BR7" s="187">
        <f>L3dati!CI7</f>
        <v>2.8844589096826687</v>
      </c>
      <c r="BS7" s="46">
        <f>L3dati!CJ7/SUM(L3dati!$CJ7:$CM7)</f>
        <v>3.4904013961605584E-2</v>
      </c>
      <c r="BT7" s="46">
        <f>L3dati!CK7/SUM(L3dati!$CJ7:$CM7)</f>
        <v>0.11518324607329843</v>
      </c>
      <c r="BU7" s="46">
        <f>L3dati!CL7/SUM(L3dati!$CJ7:$CM7)</f>
        <v>0.4075043630017452</v>
      </c>
      <c r="BV7" s="46">
        <f>L3dati!CM7/SUM(L3dati!$CJ7:$CM7)</f>
        <v>0.44240837696335078</v>
      </c>
      <c r="BW7" s="185">
        <f>L3dati!CN7</f>
        <v>3.2574171029668411</v>
      </c>
      <c r="BX7" s="46">
        <f>L3dati!CO7/SUM(L3dati!$CO7:$CR7)</f>
        <v>9.0750436300174514E-2</v>
      </c>
      <c r="BY7" s="46">
        <f>L3dati!CP7/SUM(L3dati!$CO7:$CR7)</f>
        <v>0.13961605584642234</v>
      </c>
      <c r="BZ7" s="46">
        <f>L3dati!CQ7/SUM(L3dati!$CO7:$CR7)</f>
        <v>0.46596858638743455</v>
      </c>
      <c r="CA7" s="46">
        <f>L3dati!CR7/SUM(L3dati!$CO7:$CR7)</f>
        <v>0.30366492146596857</v>
      </c>
      <c r="CB7" s="187">
        <f>L3dati!CS7</f>
        <v>2.9825479930191974</v>
      </c>
      <c r="CC7" s="46"/>
      <c r="CD7" s="46"/>
      <c r="CE7" s="46"/>
      <c r="CF7" s="46"/>
      <c r="CG7" s="46"/>
      <c r="CH7" s="189"/>
      <c r="CI7" s="188"/>
      <c r="CJ7" s="46"/>
      <c r="CK7" s="46"/>
      <c r="CL7" s="46"/>
      <c r="CM7" s="46"/>
      <c r="CN7" s="190"/>
      <c r="CO7" s="46"/>
      <c r="CP7" s="46"/>
      <c r="CQ7" s="46"/>
      <c r="CR7" s="46"/>
      <c r="CS7" s="46"/>
      <c r="CT7" s="191"/>
      <c r="CU7" s="188"/>
      <c r="CV7" s="46"/>
      <c r="CW7" s="46"/>
      <c r="CX7" s="46"/>
      <c r="CY7" s="46"/>
      <c r="CZ7" s="190"/>
      <c r="DA7" s="46"/>
      <c r="DB7" s="46"/>
      <c r="DC7" s="46"/>
      <c r="DD7" s="46"/>
      <c r="DE7" s="46"/>
      <c r="DF7" s="191"/>
      <c r="DG7" s="188"/>
      <c r="DH7" s="46"/>
      <c r="DI7" s="46"/>
      <c r="DJ7" s="46"/>
      <c r="DK7" s="46"/>
      <c r="DL7" s="190"/>
      <c r="DM7" s="46"/>
      <c r="DN7" s="46"/>
      <c r="DO7" s="46"/>
      <c r="DP7" s="46"/>
      <c r="DQ7" s="47">
        <f>L3dati!EH7</f>
        <v>0</v>
      </c>
      <c r="DR7" s="46"/>
      <c r="DS7" s="46"/>
      <c r="DT7" s="46"/>
      <c r="DU7" s="46"/>
      <c r="DV7" s="192"/>
      <c r="DW7" s="46"/>
      <c r="DX7" s="46"/>
      <c r="DY7" s="46"/>
      <c r="DZ7" s="46"/>
      <c r="EA7" s="47">
        <f>L3dati!ER7</f>
        <v>0</v>
      </c>
      <c r="EB7" s="46"/>
      <c r="EC7" s="46"/>
      <c r="ED7" s="46"/>
      <c r="EE7" s="46"/>
      <c r="EF7" s="192"/>
      <c r="EG7" s="46">
        <f>L3dati!EX7/L3dati!$FB7</f>
        <v>0.15384615384615385</v>
      </c>
      <c r="EH7" s="46">
        <f>L3dati!EY7/L3dati!$FB7</f>
        <v>0.57692307692307687</v>
      </c>
      <c r="EI7" s="46">
        <f>L3dati!EZ7/L3dati!$FB7</f>
        <v>0.23076923076923078</v>
      </c>
      <c r="EJ7" s="46">
        <f>L3dati!FA7/L3dati!$FB7</f>
        <v>3.8461538461538464E-2</v>
      </c>
      <c r="EK7" s="47">
        <f>L3dati!FB7</f>
        <v>26</v>
      </c>
      <c r="EL7" s="46">
        <f>L3dati!FC7/L3dati!$FB7</f>
        <v>0.65384615384615385</v>
      </c>
      <c r="EM7" s="46">
        <f>L3dati!FD7/L3dati!$FB7</f>
        <v>0.11538461538461539</v>
      </c>
      <c r="EN7" s="46">
        <f>L3dati!FE7/L3dati!$FB7</f>
        <v>0.11538461538461539</v>
      </c>
      <c r="EO7" s="46">
        <f>L3dati!FF7/L3dati!$FB7</f>
        <v>7.6923076923076927E-2</v>
      </c>
      <c r="EP7" s="46">
        <f>L3dati!FG7/L3dati!$FB7</f>
        <v>3.8461538461538464E-2</v>
      </c>
    </row>
    <row r="8" spans="1:146" s="50" customFormat="1" ht="10.5" customHeight="1" x14ac:dyDescent="0.2">
      <c r="A8" s="26">
        <v>346</v>
      </c>
      <c r="B8" s="26"/>
      <c r="C8" s="27">
        <v>11</v>
      </c>
      <c r="D8" s="28" t="s">
        <v>118</v>
      </c>
      <c r="E8" s="27" t="s">
        <v>111</v>
      </c>
      <c r="F8" s="27" t="s">
        <v>119</v>
      </c>
      <c r="G8" s="27" t="s">
        <v>120</v>
      </c>
      <c r="H8" s="30">
        <f>L3dati!P8</f>
        <v>139</v>
      </c>
      <c r="I8" s="45">
        <f>L3dati!Q8/L3dati!$P8</f>
        <v>0.34532374100719426</v>
      </c>
      <c r="J8" s="45">
        <f>L3dati!R8/L3dati!$P8</f>
        <v>0.39568345323741005</v>
      </c>
      <c r="K8" s="45">
        <f>L3dati!S8/L3dati!$P8</f>
        <v>0.23741007194244604</v>
      </c>
      <c r="L8" s="45">
        <f>L3dati!T8/L3dati!$P8</f>
        <v>7.1942446043165471E-3</v>
      </c>
      <c r="M8" s="45">
        <f>L3dati!U8/L3dati!$P8</f>
        <v>1.4388489208633094E-2</v>
      </c>
      <c r="N8" s="32">
        <f>L3dati!V8</f>
        <v>79</v>
      </c>
      <c r="O8" s="32">
        <f>L3dati!W8</f>
        <v>62.530437956204366</v>
      </c>
      <c r="P8" s="30">
        <f>L3dati!X8</f>
        <v>150</v>
      </c>
      <c r="Q8" s="45">
        <f>L3dati!Y8/L3dati!$X8</f>
        <v>0.35333333333333333</v>
      </c>
      <c r="R8" s="45">
        <f>L3dati!Z8/L3dati!$X8</f>
        <v>0.42666666666666669</v>
      </c>
      <c r="S8" s="45">
        <f>L3dati!AA8/L3dati!$X8</f>
        <v>0.18666666666666668</v>
      </c>
      <c r="T8" s="45">
        <f>L3dati!AB8/L3dati!$X8</f>
        <v>6.6666666666666671E-3</v>
      </c>
      <c r="U8" s="45">
        <f>L3dati!AC8/L3dati!$X8</f>
        <v>2.6666666666666668E-2</v>
      </c>
      <c r="V8" s="32">
        <f>L3dati!AD8</f>
        <v>79.795918367346943</v>
      </c>
      <c r="W8" s="32">
        <f>L3dati!AE8</f>
        <v>57.263378378378377</v>
      </c>
      <c r="X8" s="30">
        <f>L3dati!AF8</f>
        <v>137</v>
      </c>
      <c r="Y8" s="45">
        <f>L3dati!AG8/L3dati!$AF8</f>
        <v>0.39416058394160586</v>
      </c>
      <c r="Z8" s="45">
        <f>L3dati!AH8/L3dati!$AF8</f>
        <v>0.37226277372262773</v>
      </c>
      <c r="AA8" s="45">
        <f>L3dati!AI8/L3dati!$AF8</f>
        <v>0.18978102189781021</v>
      </c>
      <c r="AB8" s="45">
        <f>L3dati!AJ8/L3dati!$AF8</f>
        <v>7.2992700729927005E-3</v>
      </c>
      <c r="AC8" s="45">
        <f>L3dati!AK8/L3dati!$AF8</f>
        <v>3.6496350364963501E-2</v>
      </c>
      <c r="AD8" s="32">
        <f>L3dati!AL8</f>
        <v>78.350746268656721</v>
      </c>
      <c r="AE8" s="32">
        <f>L3dati!AM8</f>
        <v>57.866058394160589</v>
      </c>
      <c r="AF8" s="184">
        <f>L3dati!AW8/L3dati!$H8</f>
        <v>0.41258741258741261</v>
      </c>
      <c r="AG8" s="184">
        <f>L3dati!AX8/L3dati!$H8</f>
        <v>0.44755244755244755</v>
      </c>
      <c r="AH8" s="184">
        <f>L3dati!AY8/L3dati!$H8</f>
        <v>0.13986013986013987</v>
      </c>
      <c r="AI8" s="184">
        <f>L3dati!AZ8/L3dati!$P8</f>
        <v>0.26618705035971224</v>
      </c>
      <c r="AJ8" s="184">
        <f>L3dati!BA8/L3dati!$P8</f>
        <v>0.53956834532374098</v>
      </c>
      <c r="AK8" s="184">
        <f>L3dati!BB8/L3dati!$P8</f>
        <v>0.19424460431654678</v>
      </c>
      <c r="AL8" s="184">
        <f>L3dati!BC8/L3dati!$X8</f>
        <v>0.2</v>
      </c>
      <c r="AM8" s="184">
        <f>L3dati!BD8/L3dati!$X8</f>
        <v>0.64666666666666661</v>
      </c>
      <c r="AN8" s="184">
        <f>L3dati!BE8/L3dati!$X8</f>
        <v>0.15333333333333332</v>
      </c>
      <c r="AO8" s="184">
        <f>L3dati!BF8/L3dati!$BM8</f>
        <v>1.8181818181818181E-2</v>
      </c>
      <c r="AP8" s="184">
        <f>L3dati!BG8/L3dati!$BM8</f>
        <v>7.2727272727272727E-3</v>
      </c>
      <c r="AQ8" s="184">
        <f>L3dati!BH8/L3dati!$BN8</f>
        <v>2.3923444976076555E-2</v>
      </c>
      <c r="AR8" s="184">
        <f>L3dati!BI8/L3dati!$BN8</f>
        <v>0</v>
      </c>
      <c r="AS8" s="184">
        <f>L3dati!BJ8/L3dati!BO8</f>
        <v>2.4390243902439025E-2</v>
      </c>
      <c r="AT8" s="184">
        <f>L3dati!BK8/L3dati!BO8</f>
        <v>4.8780487804878049E-3</v>
      </c>
      <c r="AU8" s="30">
        <f>L3dati!BL8</f>
        <v>303</v>
      </c>
      <c r="AV8" s="30">
        <f>L3dati!BM8</f>
        <v>275</v>
      </c>
      <c r="AW8" s="30">
        <f>L3dati!BN8</f>
        <v>209</v>
      </c>
      <c r="AX8" s="30">
        <f>L3dati!BO8</f>
        <v>205</v>
      </c>
      <c r="AY8" s="46">
        <f>L3dati!BP8/SUM(L3dati!$BP8:$BS8)</f>
        <v>2.0057306590257881E-2</v>
      </c>
      <c r="AZ8" s="46">
        <f>L3dati!BQ8/SUM(L3dati!$BP8:$BS8)</f>
        <v>0.12484650020466639</v>
      </c>
      <c r="BA8" s="46">
        <f>L3dati!BR8/SUM(L3dati!$BP8:$BS8)</f>
        <v>0.49611133851821532</v>
      </c>
      <c r="BB8" s="46">
        <f>L3dati!BS8/SUM(L3dati!$BP8:$BS8)</f>
        <v>0.35898485468686042</v>
      </c>
      <c r="BC8" s="185">
        <f>L3dati!BT8</f>
        <v>3.1940237413016783</v>
      </c>
      <c r="BD8" s="46">
        <f>L3dati!BU8/SUM(L3dati!$BU8:$BX8)</f>
        <v>2.8243962341383544E-2</v>
      </c>
      <c r="BE8" s="46">
        <f>L3dati!BV8/SUM(L3dati!$BU8:$BX8)</f>
        <v>0.12034383954154727</v>
      </c>
      <c r="BF8" s="46">
        <f>L3dati!BW8/SUM(L3dati!$BU8:$BX8)</f>
        <v>0.58370855505525998</v>
      </c>
      <c r="BG8" s="46">
        <f>L3dati!BX8/SUM(L3dati!$BU8:$BX8)</f>
        <v>0.26770364306180927</v>
      </c>
      <c r="BH8" s="187">
        <f>L3dati!BY8</f>
        <v>3.0908718788374947</v>
      </c>
      <c r="BI8" s="46">
        <f>L3dati!BZ8/SUM(L3dati!$BZ8:$CC8)</f>
        <v>2.2637795275590553E-2</v>
      </c>
      <c r="BJ8" s="46">
        <f>L3dati!CA8/SUM(L3dati!$BZ8:$CC8)</f>
        <v>0.15452755905511811</v>
      </c>
      <c r="BK8" s="46">
        <f>L3dati!CB8/SUM(L3dati!$BZ8:$CC8)</f>
        <v>0.45374015748031499</v>
      </c>
      <c r="BL8" s="46">
        <f>L3dati!CC8/SUM(L3dati!$BZ8:$CC8)</f>
        <v>0.36909448818897639</v>
      </c>
      <c r="BM8" s="185">
        <f>L3dati!CD8</f>
        <v>3.1692913385826773</v>
      </c>
      <c r="BN8" s="46">
        <f>L3dati!CE8/SUM(L3dati!$CE8:$CH8)</f>
        <v>5.1181102362204724E-2</v>
      </c>
      <c r="BO8" s="46">
        <f>L3dati!CF8/SUM(L3dati!$CE8:$CH8)</f>
        <v>0.11811023622047244</v>
      </c>
      <c r="BP8" s="46">
        <f>L3dati!CG8/SUM(L3dati!$CE8:$CH8)</f>
        <v>0.515255905511811</v>
      </c>
      <c r="BQ8" s="46">
        <f>L3dati!CH8/SUM(L3dati!$CE8:$CH8)</f>
        <v>0.31545275590551181</v>
      </c>
      <c r="BR8" s="187">
        <f>L3dati!CI8</f>
        <v>3.0949803149606301</v>
      </c>
      <c r="BS8" s="46">
        <f>L3dati!CJ8/SUM(L3dati!$CJ8:$CM8)</f>
        <v>2.2272986864648771E-2</v>
      </c>
      <c r="BT8" s="46">
        <f>L3dati!CK8/SUM(L3dati!$CJ8:$CM8)</f>
        <v>0.14163335237007424</v>
      </c>
      <c r="BU8" s="46">
        <f>L3dati!CL8/SUM(L3dati!$CJ8:$CM8)</f>
        <v>0.46487721302113078</v>
      </c>
      <c r="BV8" s="46">
        <f>L3dati!CM8/SUM(L3dati!$CJ8:$CM8)</f>
        <v>0.37121644774414619</v>
      </c>
      <c r="BW8" s="185">
        <f>L3dati!CN8</f>
        <v>3.1850371216447746</v>
      </c>
      <c r="BX8" s="46">
        <f>L3dati!CO8/SUM(L3dati!$CO8:$CR8)</f>
        <v>4.8543689320388349E-2</v>
      </c>
      <c r="BY8" s="46">
        <f>L3dati!CP8/SUM(L3dati!$CO8:$CR8)</f>
        <v>0.11993146773272416</v>
      </c>
      <c r="BZ8" s="46">
        <f>L3dati!CQ8/SUM(L3dati!$CO8:$CR8)</f>
        <v>0.53112507138777842</v>
      </c>
      <c r="CA8" s="46">
        <f>L3dati!CR8/SUM(L3dati!$CO8:$CR8)</f>
        <v>0.30039977155910907</v>
      </c>
      <c r="CB8" s="187">
        <f>L3dati!CS8</f>
        <v>3.0833809251856081</v>
      </c>
      <c r="CC8" s="46">
        <f>L3dati!CT8/L3dati!$CZ8</f>
        <v>0.63636363636363635</v>
      </c>
      <c r="CD8" s="46">
        <f>L3dati!CU8/L3dati!$CZ8</f>
        <v>0.21212121212121213</v>
      </c>
      <c r="CE8" s="46">
        <f>L3dati!CV8/L3dati!$CZ8</f>
        <v>8.0808080808080815E-2</v>
      </c>
      <c r="CF8" s="46">
        <f>L3dati!CW8/L3dati!$CZ8</f>
        <v>6.0606060606060608E-2</v>
      </c>
      <c r="CG8" s="46">
        <f>L3dati!CX8/L3dati!$CZ8</f>
        <v>1.0101010101010102E-2</v>
      </c>
      <c r="CH8" s="191">
        <f>L3dati!CY8</f>
        <v>3.5612244897959182</v>
      </c>
      <c r="CI8" s="188">
        <f>L3dati!CZ8</f>
        <v>99</v>
      </c>
      <c r="CJ8" s="46">
        <f>L3dati!DA8/L3dati!$CZ8</f>
        <v>0.1111111111111111</v>
      </c>
      <c r="CK8" s="46">
        <f>L3dati!DB8/L3dati!$CZ8</f>
        <v>0.53535353535353536</v>
      </c>
      <c r="CL8" s="46">
        <f>L3dati!DC8/L3dati!$CZ8</f>
        <v>0.28282828282828282</v>
      </c>
      <c r="CM8" s="46">
        <f>L3dati!DD8/L3dati!$CZ8</f>
        <v>7.0707070707070704E-2</v>
      </c>
      <c r="CN8" s="193">
        <f>L3dati!DE8</f>
        <v>98.090909090909093</v>
      </c>
      <c r="CO8" s="46">
        <f>L3dati!DF8/L3dati!$DL8</f>
        <v>0.45588235294117646</v>
      </c>
      <c r="CP8" s="46">
        <f>L3dati!DG8/L3dati!$DL8</f>
        <v>0.33823529411764708</v>
      </c>
      <c r="CQ8" s="46">
        <f>L3dati!DH8/L3dati!$DL8</f>
        <v>8.8235294117647065E-2</v>
      </c>
      <c r="CR8" s="46">
        <f>L3dati!DI8/L3dati!$DL8</f>
        <v>0.10294117647058823</v>
      </c>
      <c r="CS8" s="46">
        <f>L3dati!DJ8/L3dati!$DL8</f>
        <v>1.4705882352941176E-2</v>
      </c>
      <c r="CT8" s="191">
        <f>L3dati!DK8</f>
        <v>3.8358208955223883</v>
      </c>
      <c r="CU8" s="188">
        <f>L3dati!DL8</f>
        <v>136</v>
      </c>
      <c r="CV8" s="46">
        <f>L3dati!DM8/L3dati!$DL8</f>
        <v>0.20588235294117646</v>
      </c>
      <c r="CW8" s="46">
        <f>L3dati!DN8/L3dati!$DL8</f>
        <v>0.55882352941176472</v>
      </c>
      <c r="CX8" s="46">
        <f>L3dati!DO8/L3dati!$DL8</f>
        <v>0.19117647058823528</v>
      </c>
      <c r="CY8" s="46">
        <f>L3dati!DP8/L3dati!$DL8</f>
        <v>4.4117647058823532E-2</v>
      </c>
      <c r="CZ8" s="193">
        <f>L3dati!DQ8</f>
        <v>96.029411764705884</v>
      </c>
      <c r="DA8" s="46">
        <f>L3dati!DR8/L3dati!$DX8</f>
        <v>0.42446043165467628</v>
      </c>
      <c r="DB8" s="46">
        <f>L3dati!DS8/L3dati!$DX8</f>
        <v>0.39568345323741005</v>
      </c>
      <c r="DC8" s="46">
        <f>L3dati!DT8/L3dati!$DX8</f>
        <v>9.3525179856115109E-2</v>
      </c>
      <c r="DD8" s="46">
        <f>L3dati!DU8/L3dati!$DX8</f>
        <v>7.9136690647482008E-2</v>
      </c>
      <c r="DE8" s="46">
        <f>L3dati!DV8/L3dati!$DX8</f>
        <v>7.1942446043165471E-3</v>
      </c>
      <c r="DF8" s="191">
        <f>L3dati!DW8</f>
        <v>3.8260869565217392</v>
      </c>
      <c r="DG8" s="188">
        <f>L3dati!DX8</f>
        <v>139</v>
      </c>
      <c r="DH8" s="46">
        <f>L3dati!DY8/L3dati!$DX8</f>
        <v>0.23741007194244604</v>
      </c>
      <c r="DI8" s="46">
        <f>L3dati!DZ8/L3dati!$DX8</f>
        <v>0.48920863309352519</v>
      </c>
      <c r="DJ8" s="46">
        <f>L3dati!EA8/L3dati!$DX8</f>
        <v>0.23741007194244604</v>
      </c>
      <c r="DK8" s="46">
        <f>L3dati!EB8/L3dati!$DX8</f>
        <v>3.5971223021582732E-2</v>
      </c>
      <c r="DL8" s="193">
        <f>L3dati!EC8</f>
        <v>95.877697841726615</v>
      </c>
      <c r="DM8" s="46">
        <f>L3dati!ED8/L3dati!$EH8</f>
        <v>0.18269230769230768</v>
      </c>
      <c r="DN8" s="46">
        <f>L3dati!EE8/L3dati!$EH8</f>
        <v>0.72115384615384615</v>
      </c>
      <c r="DO8" s="46">
        <f>L3dati!EF8/L3dati!$EH8</f>
        <v>8.6538461538461536E-2</v>
      </c>
      <c r="DP8" s="46">
        <f>L3dati!EG8/L3dati!$EH8</f>
        <v>9.6153846153846159E-3</v>
      </c>
      <c r="DQ8" s="47">
        <f>L3dati!EH8</f>
        <v>104</v>
      </c>
      <c r="DR8" s="46">
        <f>L3dati!EI8/L3dati!$EH8</f>
        <v>0.64423076923076927</v>
      </c>
      <c r="DS8" s="46">
        <f>L3dati!EJ8/L3dati!$EH8</f>
        <v>0.13461538461538461</v>
      </c>
      <c r="DT8" s="46">
        <f>L3dati!EK8/L3dati!$EH8</f>
        <v>5.7692307692307696E-2</v>
      </c>
      <c r="DU8" s="46">
        <f>L3dati!EL8/L3dati!$EH8</f>
        <v>0.14423076923076922</v>
      </c>
      <c r="DV8" s="192">
        <f>L3dati!EM8/L3dati!$EH8</f>
        <v>1.9230769230769232E-2</v>
      </c>
      <c r="DW8" s="46">
        <f>L3dati!EN8/L3dati!$ER8</f>
        <v>0.2</v>
      </c>
      <c r="DX8" s="46">
        <f>L3dati!EO8/L3dati!$ER8</f>
        <v>0.66923076923076918</v>
      </c>
      <c r="DY8" s="46">
        <f>L3dati!EP8/L3dati!$ER8</f>
        <v>0.1076923076923077</v>
      </c>
      <c r="DZ8" s="46">
        <f>L3dati!EQ8/L3dati!$ER8</f>
        <v>2.3076923076923078E-2</v>
      </c>
      <c r="EA8" s="47">
        <f>L3dati!ER8</f>
        <v>130</v>
      </c>
      <c r="EB8" s="46">
        <f>L3dati!ES8/L3dati!$ER8</f>
        <v>0.63076923076923075</v>
      </c>
      <c r="EC8" s="46">
        <f>L3dati!ET8/L3dati!$ER8</f>
        <v>0.17692307692307693</v>
      </c>
      <c r="ED8" s="46">
        <f>L3dati!EU8/L3dati!$ER8</f>
        <v>4.6153846153846156E-2</v>
      </c>
      <c r="EE8" s="46">
        <f>L3dati!EV8/L3dati!$ER8</f>
        <v>0.13076923076923078</v>
      </c>
      <c r="EF8" s="192">
        <f>L3dati!EW8/L3dati!$ER8</f>
        <v>1.5384615384615385E-2</v>
      </c>
      <c r="EG8" s="46">
        <f>L3dati!EX8/L3dati!$FB8</f>
        <v>0.17419354838709677</v>
      </c>
      <c r="EH8" s="46">
        <f>L3dati!EY8/L3dati!$FB8</f>
        <v>0.62580645161290327</v>
      </c>
      <c r="EI8" s="46">
        <f>L3dati!EZ8/L3dati!$FB8</f>
        <v>0.18709677419354839</v>
      </c>
      <c r="EJ8" s="46">
        <f>L3dati!FA8/L3dati!$FB8</f>
        <v>1.2903225806451613E-2</v>
      </c>
      <c r="EK8" s="47">
        <f>L3dati!FB8</f>
        <v>155</v>
      </c>
      <c r="EL8" s="46">
        <f>L3dati!FC8/L3dati!$FB8</f>
        <v>0.6</v>
      </c>
      <c r="EM8" s="46">
        <f>L3dati!FD8/L3dati!$FB8</f>
        <v>0.14193548387096774</v>
      </c>
      <c r="EN8" s="46">
        <f>L3dati!FE8/L3dati!$FB8</f>
        <v>5.1612903225806452E-2</v>
      </c>
      <c r="EO8" s="46">
        <f>L3dati!FF8/L3dati!$FB8</f>
        <v>0.16129032258064516</v>
      </c>
      <c r="EP8" s="46">
        <f>L3dati!FG8/L3dati!$FB8</f>
        <v>4.5161290322580643E-2</v>
      </c>
    </row>
    <row r="9" spans="1:146" s="50" customFormat="1" ht="10.5" customHeight="1" x14ac:dyDescent="0.2">
      <c r="A9" s="26">
        <v>342</v>
      </c>
      <c r="B9" s="26"/>
      <c r="C9" s="27">
        <v>12</v>
      </c>
      <c r="D9" s="28" t="s">
        <v>121</v>
      </c>
      <c r="E9" s="27" t="s">
        <v>111</v>
      </c>
      <c r="F9" s="27" t="s">
        <v>119</v>
      </c>
      <c r="G9" s="27" t="s">
        <v>122</v>
      </c>
      <c r="H9" s="30">
        <f>L3dati!P9</f>
        <v>249</v>
      </c>
      <c r="I9" s="45">
        <f>L3dati!Q9/L3dati!$P9</f>
        <v>0.31325301204819278</v>
      </c>
      <c r="J9" s="45">
        <f>L3dati!R9/L3dati!$P9</f>
        <v>0.28514056224899598</v>
      </c>
      <c r="K9" s="45">
        <f>L3dati!S9/L3dati!$P9</f>
        <v>0.32128514056224899</v>
      </c>
      <c r="L9" s="45">
        <f>L3dati!T9/L3dati!$P9</f>
        <v>4.0160642570281121E-3</v>
      </c>
      <c r="M9" s="45">
        <f>L3dati!U9/L3dati!$P9</f>
        <v>7.6305220883534142E-2</v>
      </c>
      <c r="N9" s="32">
        <f>L3dati!V9</f>
        <v>81.43514644351464</v>
      </c>
      <c r="O9" s="32">
        <f>L3dati!W9</f>
        <v>63.840474137931018</v>
      </c>
      <c r="P9" s="30">
        <f>L3dati!X9</f>
        <v>247</v>
      </c>
      <c r="Q9" s="45">
        <f>L3dati!Y9/L3dati!$X9</f>
        <v>0.291497975708502</v>
      </c>
      <c r="R9" s="45">
        <f>L3dati!Z9/L3dati!$X9</f>
        <v>0.31983805668016196</v>
      </c>
      <c r="S9" s="45">
        <f>L3dati!AA9/L3dati!$X9</f>
        <v>0.34008097165991902</v>
      </c>
      <c r="T9" s="45">
        <f>L3dati!AB9/L3dati!$X9</f>
        <v>0</v>
      </c>
      <c r="U9" s="45">
        <f>L3dati!AC9/L3dati!$X9</f>
        <v>4.8582995951417005E-2</v>
      </c>
      <c r="V9" s="32">
        <f>L3dati!AD9</f>
        <v>81.727659574468092</v>
      </c>
      <c r="W9" s="32">
        <f>L3dati!AE9</f>
        <v>59.159747899159676</v>
      </c>
      <c r="X9" s="30">
        <f>L3dati!AF9</f>
        <v>213</v>
      </c>
      <c r="Y9" s="45">
        <f>L3dati!AG9/L3dati!$AF9</f>
        <v>0.30046948356807512</v>
      </c>
      <c r="Z9" s="45">
        <f>L3dati!AH9/L3dati!$AF9</f>
        <v>0.38028169014084506</v>
      </c>
      <c r="AA9" s="45">
        <f>L3dati!AI9/L3dati!$AF9</f>
        <v>0.23943661971830985</v>
      </c>
      <c r="AB9" s="45">
        <f>L3dati!AJ9/L3dati!$AF9</f>
        <v>1.4084507042253521E-2</v>
      </c>
      <c r="AC9" s="45">
        <f>L3dati!AK9/L3dati!$AF9</f>
        <v>6.5727699530516437E-2</v>
      </c>
      <c r="AD9" s="32">
        <f>L3dati!AL9</f>
        <v>81.786991869918708</v>
      </c>
      <c r="AE9" s="32">
        <f>L3dati!AM9</f>
        <v>61.758995215310989</v>
      </c>
      <c r="AF9" s="184">
        <f>L3dati!AW9/L3dati!$H9</f>
        <v>0.33478260869565218</v>
      </c>
      <c r="AG9" s="184">
        <f>L3dati!AX9/L3dati!$H9</f>
        <v>0.49130434782608695</v>
      </c>
      <c r="AH9" s="184">
        <f>L3dati!AY9/L3dati!$H9</f>
        <v>0.17391304347826086</v>
      </c>
      <c r="AI9" s="184">
        <f>L3dati!AZ9/L3dati!$P9</f>
        <v>0.31325301204819278</v>
      </c>
      <c r="AJ9" s="184">
        <f>L3dati!BA9/L3dati!$P9</f>
        <v>0.5381526104417671</v>
      </c>
      <c r="AK9" s="184">
        <f>L3dati!BB9/L3dati!$P9</f>
        <v>0.14859437751004015</v>
      </c>
      <c r="AL9" s="184">
        <f>L3dati!BC9/L3dati!$X9</f>
        <v>0.24696356275303644</v>
      </c>
      <c r="AM9" s="184">
        <f>L3dati!BD9/L3dati!$X9</f>
        <v>0.59109311740890691</v>
      </c>
      <c r="AN9" s="184">
        <f>L3dati!BE9/L3dati!$X9</f>
        <v>0.16194331983805668</v>
      </c>
      <c r="AO9" s="184">
        <f>L3dati!BF9/L3dati!$BM9</f>
        <v>2.9729729729729731E-2</v>
      </c>
      <c r="AP9" s="184">
        <f>L3dati!BG9/L3dati!$BM9</f>
        <v>0</v>
      </c>
      <c r="AQ9" s="184">
        <f>L3dati!BH9/L3dati!$BN9</f>
        <v>2.1538461538461538E-2</v>
      </c>
      <c r="AR9" s="184">
        <f>L3dati!BI9/L3dati!$BN9</f>
        <v>0</v>
      </c>
      <c r="AS9" s="184">
        <f>L3dati!BJ9/L3dati!BO9</f>
        <v>2.20125786163522E-2</v>
      </c>
      <c r="AT9" s="184">
        <f>L3dati!BK9/L3dati!BO9</f>
        <v>0</v>
      </c>
      <c r="AU9" s="30">
        <f>L3dati!BL9</f>
        <v>428</v>
      </c>
      <c r="AV9" s="30">
        <f>L3dati!BM9</f>
        <v>370</v>
      </c>
      <c r="AW9" s="30">
        <f>L3dati!BN9</f>
        <v>325</v>
      </c>
      <c r="AX9" s="30">
        <f>L3dati!BO9</f>
        <v>318</v>
      </c>
      <c r="AY9" s="46">
        <f>L3dati!BP9/SUM(L3dati!$BP9:$BS9)</f>
        <v>2.5449609772650154E-2</v>
      </c>
      <c r="AZ9" s="46">
        <f>L3dati!BQ9/SUM(L3dati!$BP9:$BS9)</f>
        <v>0.13131998642687479</v>
      </c>
      <c r="BA9" s="46">
        <f>L3dati!BR9/SUM(L3dati!$BP9:$BS9)</f>
        <v>0.46623685103495077</v>
      </c>
      <c r="BB9" s="46">
        <f>L3dati!BS9/SUM(L3dati!$BP9:$BS9)</f>
        <v>0.37699355276552426</v>
      </c>
      <c r="BC9" s="185">
        <f>L3dati!BT9</f>
        <v>3.1947743467933494</v>
      </c>
      <c r="BD9" s="46">
        <f>L3dati!BU9/SUM(L3dati!$BU9:$BX9)</f>
        <v>4.682728198167628E-2</v>
      </c>
      <c r="BE9" s="46">
        <f>L3dati!BV9/SUM(L3dati!$BU9:$BX9)</f>
        <v>0.13030200203596878</v>
      </c>
      <c r="BF9" s="46">
        <f>L3dati!BW9/SUM(L3dati!$BU9:$BX9)</f>
        <v>0.50933152358330502</v>
      </c>
      <c r="BG9" s="46">
        <f>L3dati!BX9/SUM(L3dati!$BU9:$BX9)</f>
        <v>0.31353919239904987</v>
      </c>
      <c r="BH9" s="187">
        <f>L3dati!BY9</f>
        <v>3.0895826263997286</v>
      </c>
      <c r="BI9" s="46">
        <f>L3dati!BZ9/SUM(L3dati!$BZ9:$CC9)</f>
        <v>2.8955532574974147E-2</v>
      </c>
      <c r="BJ9" s="46">
        <f>L3dati!CA9/SUM(L3dati!$BZ9:$CC9)</f>
        <v>0.12271630472250948</v>
      </c>
      <c r="BK9" s="46">
        <f>L3dati!CB9/SUM(L3dati!$BZ9:$CC9)</f>
        <v>0.47018269562219922</v>
      </c>
      <c r="BL9" s="46">
        <f>L3dati!CC9/SUM(L3dati!$BZ9:$CC9)</f>
        <v>0.37814546708031715</v>
      </c>
      <c r="BM9" s="185">
        <f>L3dati!CD9</f>
        <v>3.1975180972078592</v>
      </c>
      <c r="BN9" s="46">
        <f>L3dati!CE9/SUM(L3dati!$CE9:$CH9)</f>
        <v>5.9634608755601518E-2</v>
      </c>
      <c r="BO9" s="46">
        <f>L3dati!CF9/SUM(L3dati!$CE9:$CH9)</f>
        <v>0.13719407100999656</v>
      </c>
      <c r="BP9" s="46">
        <f>L3dati!CG9/SUM(L3dati!$CE9:$CH9)</f>
        <v>0.53016201309893141</v>
      </c>
      <c r="BQ9" s="46">
        <f>L3dati!CH9/SUM(L3dati!$CE9:$CH9)</f>
        <v>0.2730093071354705</v>
      </c>
      <c r="BR9" s="187">
        <f>L3dati!CI9</f>
        <v>3.016546018614271</v>
      </c>
      <c r="BS9" s="46">
        <f>L3dati!CJ9/SUM(L3dati!$CJ9:$CM9)</f>
        <v>2.2283033620015637E-2</v>
      </c>
      <c r="BT9" s="46">
        <f>L3dati!CK9/SUM(L3dati!$CJ9:$CM9)</f>
        <v>0.12509773260359655</v>
      </c>
      <c r="BU9" s="46">
        <f>L3dati!CL9/SUM(L3dati!$CJ9:$CM9)</f>
        <v>0.45347928068803756</v>
      </c>
      <c r="BV9" s="46">
        <f>L3dati!CM9/SUM(L3dati!$CJ9:$CM9)</f>
        <v>0.39913995308835026</v>
      </c>
      <c r="BW9" s="185">
        <f>L3dati!CN9</f>
        <v>3.2294761532447223</v>
      </c>
      <c r="BX9" s="46">
        <f>L3dati!CO9/SUM(L3dati!$CO9:$CR9)</f>
        <v>4.8084440969507425E-2</v>
      </c>
      <c r="BY9" s="46">
        <f>L3dati!CP9/SUM(L3dati!$CO9:$CR9)</f>
        <v>0.14268960125097732</v>
      </c>
      <c r="BZ9" s="46">
        <f>L3dati!CQ9/SUM(L3dati!$CO9:$CR9)</f>
        <v>0.51954652071931196</v>
      </c>
      <c r="CA9" s="46">
        <f>L3dati!CR9/SUM(L3dati!$CO9:$CR9)</f>
        <v>0.28967943706020327</v>
      </c>
      <c r="CB9" s="187">
        <f>L3dati!CS9</f>
        <v>3.0508209538702111</v>
      </c>
      <c r="CC9" s="46">
        <f>L3dati!CT9/L3dati!$CZ9</f>
        <v>0.45333333333333331</v>
      </c>
      <c r="CD9" s="46">
        <f>L3dati!CU9/L3dati!$CZ9</f>
        <v>0.24</v>
      </c>
      <c r="CE9" s="46">
        <f>L3dati!CV9/L3dati!$CZ9</f>
        <v>0.13333333333333333</v>
      </c>
      <c r="CF9" s="46">
        <f>L3dati!CW9/L3dati!$CZ9</f>
        <v>0.13333333333333333</v>
      </c>
      <c r="CG9" s="46">
        <f>L3dati!CX9/L3dati!$CZ9</f>
        <v>0.04</v>
      </c>
      <c r="CH9" s="191">
        <f>L3dati!CY9</f>
        <v>3.9444444444444446</v>
      </c>
      <c r="CI9" s="188">
        <f>L3dati!CZ9</f>
        <v>150</v>
      </c>
      <c r="CJ9" s="46">
        <f>L3dati!DA9/L3dati!$CZ9</f>
        <v>0.3</v>
      </c>
      <c r="CK9" s="46">
        <f>L3dati!DB9/L3dati!$CZ9</f>
        <v>0.51333333333333331</v>
      </c>
      <c r="CL9" s="46">
        <f>L3dati!DC9/L3dati!$CZ9</f>
        <v>0.14000000000000001</v>
      </c>
      <c r="CM9" s="46">
        <f>L3dati!DD9/L3dati!$CZ9</f>
        <v>4.6666666666666669E-2</v>
      </c>
      <c r="CN9" s="193">
        <f>L3dati!DE9</f>
        <v>94.173333333333332</v>
      </c>
      <c r="CO9" s="46">
        <f>L3dati!DF9/L3dati!$DL9</f>
        <v>0.31944444444444442</v>
      </c>
      <c r="CP9" s="46">
        <f>L3dati!DG9/L3dati!$DL9</f>
        <v>0.3125</v>
      </c>
      <c r="CQ9" s="46">
        <f>L3dati!DH9/L3dati!$DL9</f>
        <v>0.19444444444444445</v>
      </c>
      <c r="CR9" s="46">
        <f>L3dati!DI9/L3dati!$DL9</f>
        <v>0.14583333333333334</v>
      </c>
      <c r="CS9" s="46">
        <f>L3dati!DJ9/L3dati!$DL9</f>
        <v>2.7777777777777776E-2</v>
      </c>
      <c r="CT9" s="191">
        <f>L3dati!DK9</f>
        <v>4.1714285714285717</v>
      </c>
      <c r="CU9" s="188">
        <f>L3dati!DL9</f>
        <v>144</v>
      </c>
      <c r="CV9" s="46">
        <f>L3dati!DM9/L3dati!$DL9</f>
        <v>0.3125</v>
      </c>
      <c r="CW9" s="46">
        <f>L3dati!DN9/L3dati!$DL9</f>
        <v>0.53472222222222221</v>
      </c>
      <c r="CX9" s="46">
        <f>L3dati!DO9/L3dati!$DL9</f>
        <v>0.1111111111111111</v>
      </c>
      <c r="CY9" s="46">
        <f>L3dati!DP9/L3dati!$DL9</f>
        <v>4.1666666666666664E-2</v>
      </c>
      <c r="CZ9" s="193">
        <f>L3dati!DQ9</f>
        <v>93.930555555555557</v>
      </c>
      <c r="DA9" s="46">
        <f>L3dati!DR9/L3dati!$DX9</f>
        <v>0.36686390532544377</v>
      </c>
      <c r="DB9" s="46">
        <f>L3dati!DS9/L3dati!$DX9</f>
        <v>0.25443786982248523</v>
      </c>
      <c r="DC9" s="46">
        <f>L3dati!DT9/L3dati!$DX9</f>
        <v>0.16568047337278108</v>
      </c>
      <c r="DD9" s="46">
        <f>L3dati!DU9/L3dati!$DX9</f>
        <v>0.15976331360946747</v>
      </c>
      <c r="DE9" s="46">
        <f>L3dati!DV9/L3dati!$DX9</f>
        <v>5.3254437869822487E-2</v>
      </c>
      <c r="DF9" s="191">
        <f>L3dati!DW9</f>
        <v>4.125</v>
      </c>
      <c r="DG9" s="188">
        <f>L3dati!DX9</f>
        <v>169</v>
      </c>
      <c r="DH9" s="46">
        <f>L3dati!DY9/L3dati!$DX9</f>
        <v>0.30769230769230771</v>
      </c>
      <c r="DI9" s="46">
        <f>L3dati!DZ9/L3dati!$DX9</f>
        <v>0.53846153846153844</v>
      </c>
      <c r="DJ9" s="46">
        <f>L3dati!EA9/L3dati!$DX9</f>
        <v>0.13609467455621302</v>
      </c>
      <c r="DK9" s="46">
        <f>L3dati!EB9/L3dati!$DX9</f>
        <v>1.7751479289940829E-2</v>
      </c>
      <c r="DL9" s="193">
        <f>L3dati!EC9</f>
        <v>93.704142011834321</v>
      </c>
      <c r="DM9" s="46">
        <f>L3dati!ED9/L3dati!$EH9</f>
        <v>0.27586206896551724</v>
      </c>
      <c r="DN9" s="46">
        <f>L3dati!EE9/L3dati!$EH9</f>
        <v>0.55172413793103448</v>
      </c>
      <c r="DO9" s="46">
        <f>L3dati!EF9/L3dati!$EH9</f>
        <v>0.1310344827586207</v>
      </c>
      <c r="DP9" s="46">
        <f>L3dati!EG9/L3dati!$EH9</f>
        <v>4.1379310344827586E-2</v>
      </c>
      <c r="DQ9" s="47">
        <f>L3dati!EH9</f>
        <v>145</v>
      </c>
      <c r="DR9" s="46">
        <f>L3dati!EI9/L3dati!$EH9</f>
        <v>0.62068965517241381</v>
      </c>
      <c r="DS9" s="46">
        <f>L3dati!EJ9/L3dati!$EH9</f>
        <v>0.20689655172413793</v>
      </c>
      <c r="DT9" s="46">
        <f>L3dati!EK9/L3dati!$EH9</f>
        <v>5.5172413793103448E-2</v>
      </c>
      <c r="DU9" s="46">
        <f>L3dati!EL9/L3dati!$EH9</f>
        <v>8.2758620689655171E-2</v>
      </c>
      <c r="DV9" s="192">
        <f>L3dati!EM9/L3dati!$EH9</f>
        <v>3.4482758620689655E-2</v>
      </c>
      <c r="DW9" s="46">
        <f>L3dati!EN9/L3dati!$ER9</f>
        <v>0.19014084507042253</v>
      </c>
      <c r="DX9" s="46">
        <f>L3dati!EO9/L3dati!$ER9</f>
        <v>0.57746478873239437</v>
      </c>
      <c r="DY9" s="46">
        <f>L3dati!EP9/L3dati!$ER9</f>
        <v>0.19718309859154928</v>
      </c>
      <c r="DZ9" s="46">
        <f>L3dati!EQ9/L3dati!$ER9</f>
        <v>3.5211267605633804E-2</v>
      </c>
      <c r="EA9" s="47">
        <f>L3dati!ER9</f>
        <v>142</v>
      </c>
      <c r="EB9" s="46">
        <f>L3dati!ES9/L3dati!$ER9</f>
        <v>0.58450704225352113</v>
      </c>
      <c r="EC9" s="46">
        <f>L3dati!ET9/L3dati!$ER9</f>
        <v>0.23943661971830985</v>
      </c>
      <c r="ED9" s="46">
        <f>L3dati!EU9/L3dati!$ER9</f>
        <v>9.154929577464789E-2</v>
      </c>
      <c r="EE9" s="46">
        <f>L3dati!EV9/L3dati!$ER9</f>
        <v>8.4507042253521125E-2</v>
      </c>
      <c r="EF9" s="192">
        <f>L3dati!EW9/L3dati!$ER9</f>
        <v>0</v>
      </c>
      <c r="EG9" s="46">
        <f>L3dati!EX9/L3dati!$FB9</f>
        <v>0.17575757575757575</v>
      </c>
      <c r="EH9" s="46">
        <f>L3dati!EY9/L3dati!$FB9</f>
        <v>0.54545454545454541</v>
      </c>
      <c r="EI9" s="46">
        <f>L3dati!EZ9/L3dati!$FB9</f>
        <v>0.23030303030303031</v>
      </c>
      <c r="EJ9" s="46">
        <f>L3dati!FA9/L3dati!$FB9</f>
        <v>4.8484848484848485E-2</v>
      </c>
      <c r="EK9" s="47">
        <f>L3dati!FB9</f>
        <v>165</v>
      </c>
      <c r="EL9" s="46">
        <f>L3dati!FC9/L3dati!$FB9</f>
        <v>0.51515151515151514</v>
      </c>
      <c r="EM9" s="46">
        <f>L3dati!FD9/L3dati!$FB9</f>
        <v>0.23636363636363636</v>
      </c>
      <c r="EN9" s="46">
        <f>L3dati!FE9/L3dati!$FB9</f>
        <v>9.0909090909090912E-2</v>
      </c>
      <c r="EO9" s="46">
        <f>L3dati!FF9/L3dati!$FB9</f>
        <v>0.10909090909090909</v>
      </c>
      <c r="EP9" s="46">
        <f>L3dati!FG9/L3dati!$FB9</f>
        <v>4.8484848484848485E-2</v>
      </c>
    </row>
    <row r="10" spans="1:146" s="50" customFormat="1" ht="10.5" customHeight="1" x14ac:dyDescent="0.2">
      <c r="A10" s="26">
        <v>344</v>
      </c>
      <c r="B10" s="26"/>
      <c r="C10" s="27">
        <v>14</v>
      </c>
      <c r="D10" s="28" t="s">
        <v>123</v>
      </c>
      <c r="E10" s="27" t="s">
        <v>124</v>
      </c>
      <c r="F10" s="27" t="s">
        <v>119</v>
      </c>
      <c r="G10" s="27" t="s">
        <v>125</v>
      </c>
      <c r="H10" s="30"/>
      <c r="I10" s="45"/>
      <c r="J10" s="45"/>
      <c r="K10" s="45"/>
      <c r="L10" s="45"/>
      <c r="M10" s="45"/>
      <c r="N10" s="32"/>
      <c r="O10" s="32"/>
      <c r="P10" s="30">
        <f>L3dati!X10</f>
        <v>0</v>
      </c>
      <c r="Q10" s="45"/>
      <c r="R10" s="45"/>
      <c r="S10" s="45"/>
      <c r="T10" s="45"/>
      <c r="U10" s="45"/>
      <c r="V10" s="32"/>
      <c r="W10" s="32"/>
      <c r="X10" s="30">
        <f>L3dati!AF10</f>
        <v>0</v>
      </c>
      <c r="Y10" s="45"/>
      <c r="Z10" s="45"/>
      <c r="AA10" s="45"/>
      <c r="AB10" s="45"/>
      <c r="AC10" s="45"/>
      <c r="AD10" s="32"/>
      <c r="AE10" s="32"/>
      <c r="AF10" s="184">
        <f>L3dati!AW10/L3dati!$H10</f>
        <v>0.34782608695652173</v>
      </c>
      <c r="AG10" s="184">
        <f>L3dati!AX10/L3dati!$H10</f>
        <v>0.52173913043478259</v>
      </c>
      <c r="AH10" s="184">
        <f>L3dati!AY10/L3dati!$H10</f>
        <v>0.13043478260869565</v>
      </c>
      <c r="AI10" s="184"/>
      <c r="AJ10" s="184"/>
      <c r="AK10" s="184"/>
      <c r="AL10" s="184"/>
      <c r="AM10" s="184"/>
      <c r="AN10" s="184"/>
      <c r="AO10" s="184">
        <f>L3dati!BF10/L3dati!$BM10</f>
        <v>0</v>
      </c>
      <c r="AP10" s="184">
        <f>L3dati!BG10/L3dati!$BM10</f>
        <v>0</v>
      </c>
      <c r="AQ10" s="184">
        <f>L3dati!BH10/L3dati!$BN10</f>
        <v>0</v>
      </c>
      <c r="AR10" s="184">
        <f>L3dati!BI10/L3dati!$BN10</f>
        <v>0.14285714285714285</v>
      </c>
      <c r="AS10" s="184"/>
      <c r="AT10" s="184"/>
      <c r="AU10" s="30">
        <f>L3dati!BL10</f>
        <v>59</v>
      </c>
      <c r="AV10" s="30">
        <f>L3dati!BM10</f>
        <v>46</v>
      </c>
      <c r="AW10" s="30">
        <f>L3dati!BN10</f>
        <v>14</v>
      </c>
      <c r="AX10" s="30">
        <f>L3dati!BO10</f>
        <v>0</v>
      </c>
      <c r="AY10" s="46">
        <f>L3dati!BP10/SUM(L3dati!$BP10:$BS10)</f>
        <v>1.3793103448275862E-2</v>
      </c>
      <c r="AZ10" s="46">
        <f>L3dati!BQ10/SUM(L3dati!$BP10:$BS10)</f>
        <v>0.1206896551724138</v>
      </c>
      <c r="BA10" s="46">
        <f>L3dati!BR10/SUM(L3dati!$BP10:$BS10)</f>
        <v>0.43103448275862066</v>
      </c>
      <c r="BB10" s="46">
        <f>L3dati!BS10/SUM(L3dati!$BP10:$BS10)</f>
        <v>0.43448275862068964</v>
      </c>
      <c r="BC10" s="185">
        <f>L3dati!BT10</f>
        <v>3.2862068965517239</v>
      </c>
      <c r="BD10" s="46">
        <f>L3dati!BU10/SUM(L3dati!$BU10:$BX10)</f>
        <v>3.793103448275862E-2</v>
      </c>
      <c r="BE10" s="46">
        <f>L3dati!BV10/SUM(L3dati!$BU10:$BX10)</f>
        <v>0.12413793103448276</v>
      </c>
      <c r="BF10" s="46">
        <f>L3dati!BW10/SUM(L3dati!$BU10:$BX10)</f>
        <v>0.44482758620689655</v>
      </c>
      <c r="BG10" s="46">
        <f>L3dati!BX10/SUM(L3dati!$BU10:$BX10)</f>
        <v>0.39310344827586208</v>
      </c>
      <c r="BH10" s="187">
        <f>L3dati!BY10</f>
        <v>3.193103448275862</v>
      </c>
      <c r="BI10" s="46">
        <f>L3dati!BZ10/SUM(L3dati!$BZ10:$CC10)</f>
        <v>0</v>
      </c>
      <c r="BJ10" s="46">
        <f>L3dati!CA10/SUM(L3dati!$BZ10:$CC10)</f>
        <v>0.11428571428571428</v>
      </c>
      <c r="BK10" s="46">
        <f>L3dati!CB10/SUM(L3dati!$BZ10:$CC10)</f>
        <v>0.45714285714285713</v>
      </c>
      <c r="BL10" s="46">
        <f>L3dati!CC10/SUM(L3dati!$BZ10:$CC10)</f>
        <v>0.42857142857142855</v>
      </c>
      <c r="BM10" s="185">
        <f>L3dati!CD10</f>
        <v>3.3142857142857145</v>
      </c>
      <c r="BN10" s="46">
        <f>L3dati!CE10/SUM(L3dati!$CE10:$CH10)</f>
        <v>9.5238095238095247E-3</v>
      </c>
      <c r="BO10" s="46">
        <f>L3dati!CF10/SUM(L3dati!$CE10:$CH10)</f>
        <v>6.6666666666666666E-2</v>
      </c>
      <c r="BP10" s="46">
        <f>L3dati!CG10/SUM(L3dati!$CE10:$CH10)</f>
        <v>0.55238095238095242</v>
      </c>
      <c r="BQ10" s="46">
        <f>L3dati!CH10/SUM(L3dati!$CE10:$CH10)</f>
        <v>0.37142857142857144</v>
      </c>
      <c r="BR10" s="187">
        <f>L3dati!CI10</f>
        <v>3.2857142857142856</v>
      </c>
      <c r="BS10" s="46">
        <f>L3dati!CJ10/SUM(L3dati!$CJ10:$CM10)</f>
        <v>0</v>
      </c>
      <c r="BT10" s="46">
        <f>L3dati!CK10/SUM(L3dati!$CJ10:$CM10)</f>
        <v>0.16666666666666666</v>
      </c>
      <c r="BU10" s="46">
        <f>L3dati!CL10/SUM(L3dati!$CJ10:$CM10)</f>
        <v>0</v>
      </c>
      <c r="BV10" s="46">
        <f>L3dati!CM10/SUM(L3dati!$CJ10:$CM10)</f>
        <v>0.83333333333333337</v>
      </c>
      <c r="BW10" s="185">
        <f>L3dati!CN10</f>
        <v>3.6666666666666665</v>
      </c>
      <c r="BX10" s="46">
        <f>L3dati!CO10/SUM(L3dati!$CO10:$CR10)</f>
        <v>0</v>
      </c>
      <c r="BY10" s="46">
        <f>L3dati!CP10/SUM(L3dati!$CO10:$CR10)</f>
        <v>0.16666666666666666</v>
      </c>
      <c r="BZ10" s="46">
        <f>L3dati!CQ10/SUM(L3dati!$CO10:$CR10)</f>
        <v>0.33333333333333331</v>
      </c>
      <c r="CA10" s="46">
        <f>L3dati!CR10/SUM(L3dati!$CO10:$CR10)</f>
        <v>0.5</v>
      </c>
      <c r="CB10" s="187">
        <f>L3dati!CS10</f>
        <v>3.3333333333333335</v>
      </c>
      <c r="CC10" s="46">
        <f>L3dati!CT10/L3dati!$CZ10</f>
        <v>0.48648648648648651</v>
      </c>
      <c r="CD10" s="46">
        <f>L3dati!CU10/L3dati!$CZ10</f>
        <v>0.24324324324324326</v>
      </c>
      <c r="CE10" s="46">
        <f>L3dati!CV10/L3dati!$CZ10</f>
        <v>0.1891891891891892</v>
      </c>
      <c r="CF10" s="46">
        <f>L3dati!CW10/L3dati!$CZ10</f>
        <v>2.7027027027027029E-2</v>
      </c>
      <c r="CG10" s="46">
        <f>L3dati!CX10/L3dati!$CZ10</f>
        <v>5.4054054054054057E-2</v>
      </c>
      <c r="CH10" s="191">
        <f>L3dati!CY10</f>
        <v>3.7428571428571429</v>
      </c>
      <c r="CI10" s="188">
        <f>L3dati!CZ10</f>
        <v>37</v>
      </c>
      <c r="CJ10" s="46">
        <f>L3dati!DA10/L3dati!$CZ10</f>
        <v>0.3783783783783784</v>
      </c>
      <c r="CK10" s="46">
        <f>L3dati!DB10/L3dati!$CZ10</f>
        <v>0.3783783783783784</v>
      </c>
      <c r="CL10" s="46">
        <f>L3dati!DC10/L3dati!$CZ10</f>
        <v>0.21621621621621623</v>
      </c>
      <c r="CM10" s="46">
        <f>L3dati!DD10/L3dati!$CZ10</f>
        <v>2.7027027027027029E-2</v>
      </c>
      <c r="CN10" s="193">
        <f>L3dati!DE10</f>
        <v>94.78378378378379</v>
      </c>
      <c r="CO10" s="46">
        <f>L3dati!DF10/L3dati!$DL10</f>
        <v>0.47826086956521741</v>
      </c>
      <c r="CP10" s="46">
        <f>L3dati!DG10/L3dati!$DL10</f>
        <v>0.2608695652173913</v>
      </c>
      <c r="CQ10" s="46">
        <f>L3dati!DH10/L3dati!$DL10</f>
        <v>0.13043478260869565</v>
      </c>
      <c r="CR10" s="46">
        <f>L3dati!DI10/L3dati!$DL10</f>
        <v>8.6956521739130432E-2</v>
      </c>
      <c r="CS10" s="46">
        <f>L3dati!DJ10/L3dati!$DL10</f>
        <v>4.3478260869565216E-2</v>
      </c>
      <c r="CT10" s="191">
        <f>L3dati!DK10</f>
        <v>3.8181818181818183</v>
      </c>
      <c r="CU10" s="188">
        <f>L3dati!DL10</f>
        <v>23</v>
      </c>
      <c r="CV10" s="46">
        <f>L3dati!DM10/L3dati!$DL10</f>
        <v>0.43478260869565216</v>
      </c>
      <c r="CW10" s="46">
        <f>L3dati!DN10/L3dati!$DL10</f>
        <v>0.43478260869565216</v>
      </c>
      <c r="CX10" s="46">
        <f>L3dati!DO10/L3dati!$DL10</f>
        <v>8.6956521739130432E-2</v>
      </c>
      <c r="CY10" s="46">
        <f>L3dati!DP10/L3dati!$DL10</f>
        <v>4.3478260869565216E-2</v>
      </c>
      <c r="CZ10" s="193">
        <f>L3dati!DQ10</f>
        <v>91.782608695652172</v>
      </c>
      <c r="DA10" s="46">
        <f>L3dati!DR10/L3dati!$DX10</f>
        <v>0.29166666666666669</v>
      </c>
      <c r="DB10" s="46">
        <f>L3dati!DS10/L3dati!$DX10</f>
        <v>0.33333333333333331</v>
      </c>
      <c r="DC10" s="46">
        <f>L3dati!DT10/L3dati!$DX10</f>
        <v>0.16666666666666666</v>
      </c>
      <c r="DD10" s="46">
        <f>L3dati!DU10/L3dati!$DX10</f>
        <v>0.16666666666666666</v>
      </c>
      <c r="DE10" s="46">
        <f>L3dati!DV10/L3dati!$DX10</f>
        <v>4.1666666666666664E-2</v>
      </c>
      <c r="DF10" s="191">
        <f>L3dati!DW10</f>
        <v>4.2173913043478262</v>
      </c>
      <c r="DG10" s="188">
        <f>L3dati!DX10</f>
        <v>24</v>
      </c>
      <c r="DH10" s="46">
        <f>L3dati!DY10/L3dati!$DX10</f>
        <v>0.54166666666666663</v>
      </c>
      <c r="DI10" s="46">
        <f>L3dati!DZ10/L3dati!$DX10</f>
        <v>0.25</v>
      </c>
      <c r="DJ10" s="46">
        <f>L3dati!EA10/L3dati!$DX10</f>
        <v>0.16666666666666666</v>
      </c>
      <c r="DK10" s="46">
        <f>L3dati!EB10/L3dati!$DX10</f>
        <v>4.1666666666666664E-2</v>
      </c>
      <c r="DL10" s="193">
        <f>L3dati!EC10</f>
        <v>92.291666666666671</v>
      </c>
      <c r="DM10" s="46">
        <f>L3dati!ED10/L3dati!$EH10</f>
        <v>0.2</v>
      </c>
      <c r="DN10" s="46">
        <f>L3dati!EE10/L3dati!$EH10</f>
        <v>0.74285714285714288</v>
      </c>
      <c r="DO10" s="46">
        <f>L3dati!EF10/L3dati!$EH10</f>
        <v>5.7142857142857141E-2</v>
      </c>
      <c r="DP10" s="46">
        <f>L3dati!EG10/L3dati!$EH10</f>
        <v>0</v>
      </c>
      <c r="DQ10" s="47">
        <f>L3dati!EH10</f>
        <v>35</v>
      </c>
      <c r="DR10" s="46">
        <f>L3dati!EI10/L3dati!$EH10</f>
        <v>0.5714285714285714</v>
      </c>
      <c r="DS10" s="46">
        <f>L3dati!EJ10/L3dati!$EH10</f>
        <v>0.2857142857142857</v>
      </c>
      <c r="DT10" s="46">
        <f>L3dati!EK10/L3dati!$EH10</f>
        <v>8.5714285714285715E-2</v>
      </c>
      <c r="DU10" s="46">
        <f>L3dati!EL10/L3dati!$EH10</f>
        <v>5.7142857142857141E-2</v>
      </c>
      <c r="DV10" s="192">
        <f>L3dati!EM10/L3dati!$EH10</f>
        <v>0</v>
      </c>
      <c r="DW10" s="46">
        <f>L3dati!EN10/L3dati!$ER10</f>
        <v>0.22580645161290322</v>
      </c>
      <c r="DX10" s="46">
        <f>L3dati!EO10/L3dati!$ER10</f>
        <v>0.58064516129032262</v>
      </c>
      <c r="DY10" s="46">
        <f>L3dati!EP10/L3dati!$ER10</f>
        <v>0.16129032258064516</v>
      </c>
      <c r="DZ10" s="46">
        <f>L3dati!EQ10/L3dati!$ER10</f>
        <v>3.2258064516129031E-2</v>
      </c>
      <c r="EA10" s="47">
        <f>L3dati!ER10</f>
        <v>31</v>
      </c>
      <c r="EB10" s="46">
        <f>L3dati!ES10/L3dati!$ER10</f>
        <v>0.54838709677419351</v>
      </c>
      <c r="EC10" s="46">
        <f>L3dati!ET10/L3dati!$ER10</f>
        <v>0.22580645161290322</v>
      </c>
      <c r="ED10" s="46">
        <f>L3dati!EU10/L3dati!$ER10</f>
        <v>0.12903225806451613</v>
      </c>
      <c r="EE10" s="46">
        <f>L3dati!EV10/L3dati!$ER10</f>
        <v>9.6774193548387094E-2</v>
      </c>
      <c r="EF10" s="192">
        <f>L3dati!EW10/L3dati!$ER10</f>
        <v>0</v>
      </c>
      <c r="EG10" s="46">
        <f>L3dati!EX10/L3dati!$FB10</f>
        <v>0.42857142857142855</v>
      </c>
      <c r="EH10" s="46">
        <f>L3dati!EY10/L3dati!$FB10</f>
        <v>0.52380952380952384</v>
      </c>
      <c r="EI10" s="46">
        <f>L3dati!EZ10/L3dati!$FB10</f>
        <v>4.7619047619047616E-2</v>
      </c>
      <c r="EJ10" s="46">
        <f>L3dati!FA10/L3dati!$FB10</f>
        <v>0</v>
      </c>
      <c r="EK10" s="47">
        <f>L3dati!FB10</f>
        <v>21</v>
      </c>
      <c r="EL10" s="46">
        <f>L3dati!FC10/L3dati!$FB10</f>
        <v>0.66666666666666663</v>
      </c>
      <c r="EM10" s="46">
        <f>L3dati!FD10/L3dati!$FB10</f>
        <v>0.2857142857142857</v>
      </c>
      <c r="EN10" s="46">
        <f>L3dati!FE10/L3dati!$FB10</f>
        <v>0</v>
      </c>
      <c r="EO10" s="46">
        <f>L3dati!FF10/L3dati!$FB10</f>
        <v>4.7619047619047616E-2</v>
      </c>
      <c r="EP10" s="46">
        <f>L3dati!FG10/L3dati!$FB10</f>
        <v>0</v>
      </c>
    </row>
    <row r="11" spans="1:146" s="50" customFormat="1" ht="10.5" customHeight="1" x14ac:dyDescent="0.2">
      <c r="A11" s="26">
        <v>343</v>
      </c>
      <c r="B11" s="26"/>
      <c r="C11" s="27">
        <v>15</v>
      </c>
      <c r="D11" s="28" t="s">
        <v>123</v>
      </c>
      <c r="E11" s="27" t="s">
        <v>126</v>
      </c>
      <c r="F11" s="27" t="s">
        <v>119</v>
      </c>
      <c r="G11" s="27" t="s">
        <v>127</v>
      </c>
      <c r="H11" s="30">
        <f>L3dati!P11</f>
        <v>44</v>
      </c>
      <c r="I11" s="45">
        <f>L3dati!Q11/L3dati!$P11</f>
        <v>0.36363636363636365</v>
      </c>
      <c r="J11" s="45">
        <f>L3dati!R11/L3dati!$P11</f>
        <v>0.54545454545454541</v>
      </c>
      <c r="K11" s="45">
        <f>L3dati!S11/L3dati!$P11</f>
        <v>4.5454545454545456E-2</v>
      </c>
      <c r="L11" s="45">
        <f>L3dati!T11/L3dati!$P11</f>
        <v>0</v>
      </c>
      <c r="M11" s="45">
        <f>L3dati!U11/L3dati!$P11</f>
        <v>4.5454545454545456E-2</v>
      </c>
      <c r="N11" s="32">
        <f>L3dati!V11</f>
        <v>75.744186046511629</v>
      </c>
      <c r="O11" s="32">
        <f>L3dati!W11</f>
        <v>56.013409090909065</v>
      </c>
      <c r="P11" s="30">
        <f>L3dati!X11</f>
        <v>37</v>
      </c>
      <c r="Q11" s="45">
        <f>L3dati!Y11/L3dati!$X11</f>
        <v>0.45945945945945948</v>
      </c>
      <c r="R11" s="45">
        <f>L3dati!Z11/L3dati!$X11</f>
        <v>0.40540540540540543</v>
      </c>
      <c r="S11" s="45">
        <f>L3dati!AA11/L3dati!$X11</f>
        <v>0.10810810810810811</v>
      </c>
      <c r="T11" s="45">
        <f>L3dati!AB11/L3dati!$X11</f>
        <v>0</v>
      </c>
      <c r="U11" s="45">
        <f>L3dati!AC11/L3dati!$X11</f>
        <v>2.7027027027027029E-2</v>
      </c>
      <c r="V11" s="32">
        <f>L3dati!AD11</f>
        <v>80.666666666666671</v>
      </c>
      <c r="W11" s="32">
        <f>L3dati!AE11</f>
        <v>60.019459459459455</v>
      </c>
      <c r="X11" s="30">
        <f>L3dati!AF11</f>
        <v>38</v>
      </c>
      <c r="Y11" s="45">
        <f>L3dati!AG11/L3dati!$AF11</f>
        <v>0.26315789473684209</v>
      </c>
      <c r="Z11" s="45">
        <f>L3dati!AH11/L3dati!$AF11</f>
        <v>0.57894736842105265</v>
      </c>
      <c r="AA11" s="45">
        <f>L3dati!AI11/L3dati!$AF11</f>
        <v>5.2631578947368418E-2</v>
      </c>
      <c r="AB11" s="45">
        <f>L3dati!AJ11/L3dati!$AF11</f>
        <v>0</v>
      </c>
      <c r="AC11" s="45">
        <f>L3dati!AK11/L3dati!$AF11</f>
        <v>0.10526315789473684</v>
      </c>
      <c r="AD11" s="32">
        <f>L3dati!AL11</f>
        <v>79.567567567567565</v>
      </c>
      <c r="AE11" s="32">
        <f>L3dati!AM11</f>
        <v>51.163684210526313</v>
      </c>
      <c r="AF11" s="184">
        <f>L3dati!AW11/L3dati!$H11</f>
        <v>0.73170731707317072</v>
      </c>
      <c r="AG11" s="184">
        <f>L3dati!AX11/L3dati!$H11</f>
        <v>0.14634146341463414</v>
      </c>
      <c r="AH11" s="184">
        <f>L3dati!AY11/L3dati!$H11</f>
        <v>0.12195121951219512</v>
      </c>
      <c r="AI11" s="184">
        <f>L3dati!AZ11/L3dati!$P11</f>
        <v>0.56818181818181823</v>
      </c>
      <c r="AJ11" s="184">
        <f>L3dati!BA11/L3dati!$P11</f>
        <v>0.36363636363636365</v>
      </c>
      <c r="AK11" s="184">
        <f>L3dati!BB11/L3dati!$P11</f>
        <v>6.8181818181818177E-2</v>
      </c>
      <c r="AL11" s="184">
        <f>L3dati!BC11/L3dati!$X11</f>
        <v>0.72972972972972971</v>
      </c>
      <c r="AM11" s="184">
        <f>L3dati!BD11/L3dati!$X11</f>
        <v>0.1891891891891892</v>
      </c>
      <c r="AN11" s="184">
        <f>L3dati!BE11/L3dati!$X11</f>
        <v>8.1081081081081086E-2</v>
      </c>
      <c r="AO11" s="184">
        <f>L3dati!BF11/L3dati!$BM11</f>
        <v>1.1235955056179775E-2</v>
      </c>
      <c r="AP11" s="184">
        <f>L3dati!BG11/L3dati!$BM11</f>
        <v>0</v>
      </c>
      <c r="AQ11" s="184">
        <f>L3dati!BH11/L3dati!$BN11</f>
        <v>0</v>
      </c>
      <c r="AR11" s="184">
        <f>L3dati!BI11/L3dati!$BN11</f>
        <v>0</v>
      </c>
      <c r="AS11" s="184">
        <f>L3dati!BJ11/L3dati!BO11</f>
        <v>0</v>
      </c>
      <c r="AT11" s="184">
        <f>L3dati!BK11/L3dati!BO11</f>
        <v>0</v>
      </c>
      <c r="AU11" s="30">
        <f>L3dati!BL11</f>
        <v>113</v>
      </c>
      <c r="AV11" s="30">
        <f>L3dati!BM11</f>
        <v>89</v>
      </c>
      <c r="AW11" s="30">
        <f>L3dati!BN11</f>
        <v>75</v>
      </c>
      <c r="AX11" s="30">
        <f>L3dati!BO11</f>
        <v>70</v>
      </c>
      <c r="AY11" s="46">
        <f>L3dati!BP11/SUM(L3dati!$BP11:$BS11)</f>
        <v>2.3602484472049691E-2</v>
      </c>
      <c r="AZ11" s="46">
        <f>L3dati!BQ11/SUM(L3dati!$BP11:$BS11)</f>
        <v>0.1031055900621118</v>
      </c>
      <c r="BA11" s="46">
        <f>L3dati!BR11/SUM(L3dati!$BP11:$BS11)</f>
        <v>0.52049689440993785</v>
      </c>
      <c r="BB11" s="46">
        <f>L3dati!BS11/SUM(L3dati!$BP11:$BS11)</f>
        <v>0.3527950310559006</v>
      </c>
      <c r="BC11" s="185">
        <f>L3dati!BT11</f>
        <v>3.2024844720496892</v>
      </c>
      <c r="BD11" s="46">
        <f>L3dati!BU11/SUM(L3dati!$BU11:$BX11)</f>
        <v>2.8571428571428571E-2</v>
      </c>
      <c r="BE11" s="46">
        <f>L3dati!BV11/SUM(L3dati!$BU11:$BX11)</f>
        <v>9.8136645962732916E-2</v>
      </c>
      <c r="BF11" s="46">
        <f>L3dati!BW11/SUM(L3dati!$BU11:$BX11)</f>
        <v>0.59006211180124224</v>
      </c>
      <c r="BG11" s="46">
        <f>L3dati!BX11/SUM(L3dati!$BU11:$BX11)</f>
        <v>0.28322981366459626</v>
      </c>
      <c r="BH11" s="187">
        <f>L3dati!BY11</f>
        <v>3.1279503105590063</v>
      </c>
      <c r="BI11" s="46">
        <f>L3dati!BZ11/SUM(L3dati!$BZ11:$CC11)</f>
        <v>1.7518248175182483E-2</v>
      </c>
      <c r="BJ11" s="46">
        <f>L3dati!CA11/SUM(L3dati!$BZ11:$CC11)</f>
        <v>0.11094890510948906</v>
      </c>
      <c r="BK11" s="46">
        <f>L3dati!CB11/SUM(L3dati!$BZ11:$CC11)</f>
        <v>0.51240875912408756</v>
      </c>
      <c r="BL11" s="46">
        <f>L3dati!CC11/SUM(L3dati!$BZ11:$CC11)</f>
        <v>0.35912408759124087</v>
      </c>
      <c r="BM11" s="185">
        <f>L3dati!CD11</f>
        <v>3.2131386861313866</v>
      </c>
      <c r="BN11" s="46">
        <f>L3dati!CE11/SUM(L3dati!$CE11:$CH11)</f>
        <v>3.3576642335766425E-2</v>
      </c>
      <c r="BO11" s="46">
        <f>L3dati!CF11/SUM(L3dati!$CE11:$CH11)</f>
        <v>0.10948905109489052</v>
      </c>
      <c r="BP11" s="46">
        <f>L3dati!CG11/SUM(L3dati!$CE11:$CH11)</f>
        <v>0.56204379562043794</v>
      </c>
      <c r="BQ11" s="46">
        <f>L3dati!CH11/SUM(L3dati!$CE11:$CH11)</f>
        <v>0.29489051094890512</v>
      </c>
      <c r="BR11" s="187">
        <f>L3dati!CI11</f>
        <v>3.1182481751824818</v>
      </c>
      <c r="BS11" s="46">
        <f>L3dati!CJ11/SUM(L3dati!$CJ11:$CM11)</f>
        <v>2.7642276422764227E-2</v>
      </c>
      <c r="BT11" s="46">
        <f>L3dati!CK11/SUM(L3dati!$CJ11:$CM11)</f>
        <v>0.13008130081300814</v>
      </c>
      <c r="BU11" s="46">
        <f>L3dati!CL11/SUM(L3dati!$CJ11:$CM11)</f>
        <v>0.49105691056910566</v>
      </c>
      <c r="BV11" s="46">
        <f>L3dati!CM11/SUM(L3dati!$CJ11:$CM11)</f>
        <v>0.35121951219512193</v>
      </c>
      <c r="BW11" s="185">
        <f>L3dati!CN11</f>
        <v>3.1658536585365855</v>
      </c>
      <c r="BX11" s="46">
        <f>L3dati!CO11/SUM(L3dati!$CO11:$CR11)</f>
        <v>4.5528455284552849E-2</v>
      </c>
      <c r="BY11" s="46">
        <f>L3dati!CP11/SUM(L3dati!$CO11:$CR11)</f>
        <v>0.12357723577235773</v>
      </c>
      <c r="BZ11" s="46">
        <f>L3dati!CQ11/SUM(L3dati!$CO11:$CR11)</f>
        <v>0.52195121951219514</v>
      </c>
      <c r="CA11" s="46">
        <f>L3dati!CR11/SUM(L3dati!$CO11:$CR11)</f>
        <v>0.30894308943089432</v>
      </c>
      <c r="CB11" s="187">
        <f>L3dati!CS11</f>
        <v>3.0943089430894308</v>
      </c>
      <c r="CC11" s="46">
        <f>L3dati!CT11/L3dati!$CZ11</f>
        <v>0.41666666666666669</v>
      </c>
      <c r="CD11" s="46">
        <f>L3dati!CU11/L3dati!$CZ11</f>
        <v>0.375</v>
      </c>
      <c r="CE11" s="46">
        <f>L3dati!CV11/L3dati!$CZ11</f>
        <v>0.10416666666666667</v>
      </c>
      <c r="CF11" s="46">
        <f>L3dati!CW11/L3dati!$CZ11</f>
        <v>8.3333333333333329E-2</v>
      </c>
      <c r="CG11" s="46">
        <f>L3dati!CX11/L3dati!$CZ11</f>
        <v>2.0833333333333332E-2</v>
      </c>
      <c r="CH11" s="191">
        <f>L3dati!CY11</f>
        <v>3.8510638297872339</v>
      </c>
      <c r="CI11" s="188">
        <f>L3dati!CZ11</f>
        <v>48</v>
      </c>
      <c r="CJ11" s="46">
        <f>L3dati!DA11/L3dati!$CZ11</f>
        <v>0.375</v>
      </c>
      <c r="CK11" s="46">
        <f>L3dati!DB11/L3dati!$CZ11</f>
        <v>0.375</v>
      </c>
      <c r="CL11" s="46">
        <f>L3dati!DC11/L3dati!$CZ11</f>
        <v>0.125</v>
      </c>
      <c r="CM11" s="46">
        <f>L3dati!DD11/L3dati!$CZ11</f>
        <v>0.125</v>
      </c>
      <c r="CN11" s="193">
        <f>L3dati!DE11</f>
        <v>94.333333333333329</v>
      </c>
      <c r="CO11" s="46">
        <f>L3dati!DF11/L3dati!$DL11</f>
        <v>0.39622641509433965</v>
      </c>
      <c r="CP11" s="46">
        <f>L3dati!DG11/L3dati!$DL11</f>
        <v>0.30188679245283018</v>
      </c>
      <c r="CQ11" s="46">
        <f>L3dati!DH11/L3dati!$DL11</f>
        <v>0.18867924528301888</v>
      </c>
      <c r="CR11" s="46">
        <f>L3dati!DI11/L3dati!$DL11</f>
        <v>0.11320754716981132</v>
      </c>
      <c r="CS11" s="46">
        <f>L3dati!DJ11/L3dati!$DL11</f>
        <v>0</v>
      </c>
      <c r="CT11" s="191">
        <f>L3dati!DK11</f>
        <v>4.0188679245283021</v>
      </c>
      <c r="CU11" s="188">
        <f>L3dati!DL11</f>
        <v>53</v>
      </c>
      <c r="CV11" s="46">
        <f>L3dati!DM11/L3dati!$DL11</f>
        <v>0.26415094339622641</v>
      </c>
      <c r="CW11" s="46">
        <f>L3dati!DN11/L3dati!$DL11</f>
        <v>0.50943396226415094</v>
      </c>
      <c r="CX11" s="46">
        <f>L3dati!DO11/L3dati!$DL11</f>
        <v>0.16981132075471697</v>
      </c>
      <c r="CY11" s="46">
        <f>L3dati!DP11/L3dati!$DL11</f>
        <v>5.6603773584905662E-2</v>
      </c>
      <c r="CZ11" s="193">
        <f>L3dati!DQ11</f>
        <v>94.15094339622641</v>
      </c>
      <c r="DA11" s="46">
        <f>L3dati!DR11/L3dati!$DX11</f>
        <v>0.35</v>
      </c>
      <c r="DB11" s="46">
        <f>L3dati!DS11/L3dati!$DX11</f>
        <v>0.32500000000000001</v>
      </c>
      <c r="DC11" s="46">
        <f>L3dati!DT11/L3dati!$DX11</f>
        <v>0.17499999999999999</v>
      </c>
      <c r="DD11" s="46">
        <f>L3dati!DU11/L3dati!$DX11</f>
        <v>0.15</v>
      </c>
      <c r="DE11" s="46">
        <f>L3dati!DV11/L3dati!$DX11</f>
        <v>0</v>
      </c>
      <c r="DF11" s="191">
        <f>L3dati!DW11</f>
        <v>4.125</v>
      </c>
      <c r="DG11" s="188">
        <f>L3dati!DX11</f>
        <v>40</v>
      </c>
      <c r="DH11" s="46">
        <f>L3dati!DY11/L3dati!$DX11</f>
        <v>0.47499999999999998</v>
      </c>
      <c r="DI11" s="46">
        <f>L3dati!DZ11/L3dati!$DX11</f>
        <v>0.3</v>
      </c>
      <c r="DJ11" s="46">
        <f>L3dati!EA11/L3dati!$DX11</f>
        <v>0.15</v>
      </c>
      <c r="DK11" s="46">
        <f>L3dati!EB11/L3dati!$DX11</f>
        <v>7.4999999999999997E-2</v>
      </c>
      <c r="DL11" s="193">
        <f>L3dati!EC11</f>
        <v>93.75</v>
      </c>
      <c r="DM11" s="46">
        <f>L3dati!ED11/L3dati!$EH11</f>
        <v>0.22222222222222221</v>
      </c>
      <c r="DN11" s="46">
        <f>L3dati!EE11/L3dati!$EH11</f>
        <v>0.66666666666666663</v>
      </c>
      <c r="DO11" s="46">
        <f>L3dati!EF11/L3dati!$EH11</f>
        <v>0.1111111111111111</v>
      </c>
      <c r="DP11" s="46">
        <f>L3dati!EG11/L3dati!$EH11</f>
        <v>0</v>
      </c>
      <c r="DQ11" s="47">
        <f>L3dati!EH11</f>
        <v>45</v>
      </c>
      <c r="DR11" s="46">
        <f>L3dati!EI11/L3dati!$EH11</f>
        <v>0.71111111111111114</v>
      </c>
      <c r="DS11" s="46">
        <f>L3dati!EJ11/L3dati!$EH11</f>
        <v>0.17777777777777778</v>
      </c>
      <c r="DT11" s="46">
        <f>L3dati!EK11/L3dati!$EH11</f>
        <v>4.4444444444444446E-2</v>
      </c>
      <c r="DU11" s="46">
        <f>L3dati!EL11/L3dati!$EH11</f>
        <v>6.6666666666666666E-2</v>
      </c>
      <c r="DV11" s="192">
        <f>L3dati!EM11/L3dati!$EH11</f>
        <v>0</v>
      </c>
      <c r="DW11" s="46">
        <f>L3dati!EN11/L3dati!$ER11</f>
        <v>0.3888888888888889</v>
      </c>
      <c r="DX11" s="46">
        <f>L3dati!EO11/L3dati!$ER11</f>
        <v>0.5</v>
      </c>
      <c r="DY11" s="46">
        <f>L3dati!EP11/L3dati!$ER11</f>
        <v>0.1111111111111111</v>
      </c>
      <c r="DZ11" s="46">
        <f>L3dati!EQ11/L3dati!$ER11</f>
        <v>0</v>
      </c>
      <c r="EA11" s="47">
        <f>L3dati!ER11</f>
        <v>54</v>
      </c>
      <c r="EB11" s="46">
        <f>L3dati!ES11/L3dati!$ER11</f>
        <v>0.64814814814814814</v>
      </c>
      <c r="EC11" s="46">
        <f>L3dati!ET11/L3dati!$ER11</f>
        <v>0.22222222222222221</v>
      </c>
      <c r="ED11" s="46">
        <f>L3dati!EU11/L3dati!$ER11</f>
        <v>3.7037037037037035E-2</v>
      </c>
      <c r="EE11" s="46">
        <f>L3dati!EV11/L3dati!$ER11</f>
        <v>9.2592592592592587E-2</v>
      </c>
      <c r="EF11" s="192">
        <f>L3dati!EW11/L3dati!$ER11</f>
        <v>0</v>
      </c>
      <c r="EG11" s="46">
        <f>L3dati!EX11/L3dati!$FB11</f>
        <v>0.19565217391304349</v>
      </c>
      <c r="EH11" s="46">
        <f>L3dati!EY11/L3dati!$FB11</f>
        <v>0.60869565217391308</v>
      </c>
      <c r="EI11" s="46">
        <f>L3dati!EZ11/L3dati!$FB11</f>
        <v>0.13043478260869565</v>
      </c>
      <c r="EJ11" s="46">
        <f>L3dati!FA11/L3dati!$FB11</f>
        <v>6.5217391304347824E-2</v>
      </c>
      <c r="EK11" s="47">
        <f>L3dati!FB11</f>
        <v>46</v>
      </c>
      <c r="EL11" s="46">
        <f>L3dati!FC11/L3dati!$FB11</f>
        <v>0.67391304347826086</v>
      </c>
      <c r="EM11" s="46">
        <f>L3dati!FD11/L3dati!$FB11</f>
        <v>0.15217391304347827</v>
      </c>
      <c r="EN11" s="46">
        <f>L3dati!FE11/L3dati!$FB11</f>
        <v>4.3478260869565216E-2</v>
      </c>
      <c r="EO11" s="46">
        <f>L3dati!FF11/L3dati!$FB11</f>
        <v>0.10869565217391304</v>
      </c>
      <c r="EP11" s="46">
        <f>L3dati!FG11/L3dati!$FB11</f>
        <v>2.1739130434782608E-2</v>
      </c>
    </row>
    <row r="12" spans="1:146" s="50" customFormat="1" ht="10.5" customHeight="1" x14ac:dyDescent="0.2">
      <c r="A12" s="26"/>
      <c r="B12" s="26"/>
      <c r="C12" s="27">
        <v>16</v>
      </c>
      <c r="D12" s="28" t="s">
        <v>118</v>
      </c>
      <c r="E12" s="27" t="s">
        <v>128</v>
      </c>
      <c r="F12" s="27" t="s">
        <v>119</v>
      </c>
      <c r="G12" s="27" t="s">
        <v>129</v>
      </c>
      <c r="H12" s="30">
        <f>L3dati!P12</f>
        <v>0</v>
      </c>
      <c r="I12" s="45"/>
      <c r="J12" s="45"/>
      <c r="K12" s="45"/>
      <c r="L12" s="45"/>
      <c r="M12" s="45"/>
      <c r="N12" s="32"/>
      <c r="O12" s="32"/>
      <c r="P12" s="30">
        <f>L3dati!X12</f>
        <v>0</v>
      </c>
      <c r="Q12" s="45"/>
      <c r="R12" s="45"/>
      <c r="S12" s="45"/>
      <c r="T12" s="45"/>
      <c r="U12" s="45"/>
      <c r="V12" s="32"/>
      <c r="W12" s="32"/>
      <c r="X12" s="30">
        <f>L3dati!AF12</f>
        <v>0</v>
      </c>
      <c r="Y12" s="45"/>
      <c r="Z12" s="45"/>
      <c r="AA12" s="45"/>
      <c r="AB12" s="45"/>
      <c r="AC12" s="45"/>
      <c r="AD12" s="32"/>
      <c r="AE12" s="32"/>
      <c r="AF12" s="184"/>
      <c r="AG12" s="184"/>
      <c r="AH12" s="184"/>
      <c r="AI12" s="184"/>
      <c r="AJ12" s="184"/>
      <c r="AK12" s="184"/>
      <c r="AL12" s="184"/>
      <c r="AM12" s="184"/>
      <c r="AN12" s="184"/>
      <c r="AO12" s="184"/>
      <c r="AP12" s="184"/>
      <c r="AQ12" s="184"/>
      <c r="AR12" s="184"/>
      <c r="AS12" s="184"/>
      <c r="AT12" s="184"/>
      <c r="AU12" s="30">
        <f>L3dati!BL12</f>
        <v>0</v>
      </c>
      <c r="AV12" s="30">
        <f>L3dati!BM12</f>
        <v>0</v>
      </c>
      <c r="AW12" s="30">
        <f>L3dati!BN12</f>
        <v>0</v>
      </c>
      <c r="AX12" s="30">
        <f>L3dati!BO12</f>
        <v>0</v>
      </c>
      <c r="AY12" s="46"/>
      <c r="AZ12" s="46"/>
      <c r="BA12" s="46"/>
      <c r="BB12" s="46"/>
      <c r="BC12" s="185"/>
      <c r="BD12" s="46"/>
      <c r="BE12" s="46"/>
      <c r="BF12" s="46"/>
      <c r="BG12" s="46"/>
      <c r="BH12" s="187"/>
      <c r="BI12" s="46"/>
      <c r="BJ12" s="46"/>
      <c r="BK12" s="46"/>
      <c r="BL12" s="46"/>
      <c r="BM12" s="185"/>
      <c r="BN12" s="46"/>
      <c r="BO12" s="46"/>
      <c r="BP12" s="46"/>
      <c r="BQ12" s="46"/>
      <c r="BR12" s="187"/>
      <c r="BS12" s="46"/>
      <c r="BT12" s="46"/>
      <c r="BU12" s="46"/>
      <c r="BV12" s="46"/>
      <c r="BW12" s="185"/>
      <c r="BX12" s="46"/>
      <c r="BY12" s="46"/>
      <c r="BZ12" s="46"/>
      <c r="CA12" s="46"/>
      <c r="CB12" s="187"/>
      <c r="CC12" s="46"/>
      <c r="CD12" s="46"/>
      <c r="CE12" s="46"/>
      <c r="CF12" s="46"/>
      <c r="CG12" s="46"/>
      <c r="CH12" s="191"/>
      <c r="CI12" s="188">
        <f>L3dati!CZ12</f>
        <v>0</v>
      </c>
      <c r="CJ12" s="46"/>
      <c r="CK12" s="46"/>
      <c r="CL12" s="46"/>
      <c r="CM12" s="46"/>
      <c r="CN12" s="193"/>
      <c r="CO12" s="46">
        <f>L3dati!DF12/L3dati!$DL12</f>
        <v>0</v>
      </c>
      <c r="CP12" s="46">
        <f>L3dati!DG12/L3dati!$DL12</f>
        <v>0</v>
      </c>
      <c r="CQ12" s="46">
        <f>L3dati!DH12/L3dati!$DL12</f>
        <v>0</v>
      </c>
      <c r="CR12" s="46">
        <f>L3dati!DI12/L3dati!$DL12</f>
        <v>0</v>
      </c>
      <c r="CS12" s="46">
        <f>L3dati!DJ12/L3dati!$DL12</f>
        <v>1</v>
      </c>
      <c r="CT12" s="191" t="str">
        <f>L3dati!DK12</f>
        <v>x</v>
      </c>
      <c r="CU12" s="188">
        <f>L3dati!DL12</f>
        <v>1</v>
      </c>
      <c r="CV12" s="46"/>
      <c r="CW12" s="46"/>
      <c r="CX12" s="46"/>
      <c r="CY12" s="46"/>
      <c r="CZ12" s="193"/>
      <c r="DA12" s="46"/>
      <c r="DB12" s="46"/>
      <c r="DC12" s="46"/>
      <c r="DD12" s="46"/>
      <c r="DE12" s="46"/>
      <c r="DF12" s="191"/>
      <c r="DG12" s="188">
        <f>L3dati!DX12</f>
        <v>0</v>
      </c>
      <c r="DH12" s="46"/>
      <c r="DI12" s="46"/>
      <c r="DJ12" s="46"/>
      <c r="DK12" s="46"/>
      <c r="DL12" s="193"/>
      <c r="DM12" s="46">
        <f>L3dati!ED12/L3dati!$EH12</f>
        <v>0</v>
      </c>
      <c r="DN12" s="46">
        <f>L3dati!EE12/L3dati!$EH12</f>
        <v>1</v>
      </c>
      <c r="DO12" s="46">
        <f>L3dati!EF12/L3dati!$EH12</f>
        <v>0</v>
      </c>
      <c r="DP12" s="46">
        <f>L3dati!EG12/L3dati!$EH12</f>
        <v>0</v>
      </c>
      <c r="DQ12" s="47">
        <f>L3dati!EH12</f>
        <v>1</v>
      </c>
      <c r="DR12" s="46">
        <f>L3dati!EI12/L3dati!$EH12</f>
        <v>1</v>
      </c>
      <c r="DS12" s="46">
        <f>L3dati!EJ12/L3dati!$EH12</f>
        <v>0</v>
      </c>
      <c r="DT12" s="46">
        <f>L3dati!EK12/L3dati!$EH12</f>
        <v>0</v>
      </c>
      <c r="DU12" s="46">
        <f>L3dati!EL12/L3dati!$EH12</f>
        <v>0</v>
      </c>
      <c r="DV12" s="192">
        <f>L3dati!EM12/L3dati!$EH12</f>
        <v>0</v>
      </c>
      <c r="DW12" s="46"/>
      <c r="DX12" s="46"/>
      <c r="DY12" s="46"/>
      <c r="DZ12" s="46"/>
      <c r="EA12" s="47">
        <f>L3dati!ER12</f>
        <v>0</v>
      </c>
      <c r="EB12" s="46"/>
      <c r="EC12" s="46"/>
      <c r="ED12" s="46"/>
      <c r="EE12" s="46"/>
      <c r="EF12" s="192"/>
      <c r="EG12" s="46">
        <f>L3dati!EX12/L3dati!$FB12</f>
        <v>0</v>
      </c>
      <c r="EH12" s="46">
        <f>L3dati!EY12/L3dati!$FB12</f>
        <v>1</v>
      </c>
      <c r="EI12" s="46">
        <f>L3dati!EZ12/L3dati!$FB12</f>
        <v>0</v>
      </c>
      <c r="EJ12" s="46">
        <f>L3dati!FA12/L3dati!$FB12</f>
        <v>0</v>
      </c>
      <c r="EK12" s="47">
        <f>L3dati!FB12</f>
        <v>1</v>
      </c>
      <c r="EL12" s="46">
        <f>L3dati!FC12/L3dati!$FB12</f>
        <v>1</v>
      </c>
      <c r="EM12" s="46">
        <f>L3dati!FD12/L3dati!$FB12</f>
        <v>0</v>
      </c>
      <c r="EN12" s="46">
        <f>L3dati!FE12/L3dati!$FB12</f>
        <v>0</v>
      </c>
      <c r="EO12" s="46">
        <f>L3dati!FF12/L3dati!$FB12</f>
        <v>0</v>
      </c>
      <c r="EP12" s="46">
        <f>L3dati!FG12/L3dati!$FB12</f>
        <v>0</v>
      </c>
    </row>
    <row r="13" spans="1:146" s="50" customFormat="1" ht="10.5" customHeight="1" x14ac:dyDescent="0.2">
      <c r="A13" s="26">
        <v>363</v>
      </c>
      <c r="B13" s="26"/>
      <c r="C13" s="27">
        <v>20</v>
      </c>
      <c r="D13" s="28" t="s">
        <v>131</v>
      </c>
      <c r="E13" s="27" t="s">
        <v>111</v>
      </c>
      <c r="F13" s="27" t="s">
        <v>132</v>
      </c>
      <c r="G13" s="27" t="s">
        <v>133</v>
      </c>
      <c r="H13" s="30">
        <f>L3dati!P13</f>
        <v>488</v>
      </c>
      <c r="I13" s="45">
        <f>L3dati!Q13/L3dati!$P13</f>
        <v>0.27049180327868855</v>
      </c>
      <c r="J13" s="45">
        <f>L3dati!R13/L3dati!$P13</f>
        <v>0.39139344262295084</v>
      </c>
      <c r="K13" s="45">
        <f>L3dati!S13/L3dati!$P13</f>
        <v>0.31967213114754101</v>
      </c>
      <c r="L13" s="45">
        <f>L3dati!T13/L3dati!$P13</f>
        <v>6.1475409836065573E-3</v>
      </c>
      <c r="M13" s="45">
        <f>L3dati!U13/L3dati!$P13</f>
        <v>1.2295081967213115E-2</v>
      </c>
      <c r="N13" s="32">
        <f>L3dati!V13</f>
        <v>87.308591065292092</v>
      </c>
      <c r="O13" s="32">
        <f>L3dati!W13</f>
        <v>72.889892008639279</v>
      </c>
      <c r="P13" s="30">
        <f>L3dati!X13</f>
        <v>524</v>
      </c>
      <c r="Q13" s="45">
        <f>L3dati!Y13/L3dati!$X13</f>
        <v>0.25954198473282442</v>
      </c>
      <c r="R13" s="45">
        <f>L3dati!Z13/L3dati!$X13</f>
        <v>0.43320610687022904</v>
      </c>
      <c r="S13" s="45">
        <f>L3dati!AA13/L3dati!$X13</f>
        <v>0.26908396946564883</v>
      </c>
      <c r="T13" s="45">
        <f>L3dati!AB13/L3dati!$X13</f>
        <v>1.1450381679389313E-2</v>
      </c>
      <c r="U13" s="45">
        <f>L3dati!AC13/L3dati!$X13</f>
        <v>2.6717557251908396E-2</v>
      </c>
      <c r="V13" s="32">
        <f>L3dati!AD13</f>
        <v>86.044401544401538</v>
      </c>
      <c r="W13" s="32">
        <f>L3dati!AE13</f>
        <v>70.763391136801616</v>
      </c>
      <c r="X13" s="30">
        <f>L3dati!AF13</f>
        <v>537</v>
      </c>
      <c r="Y13" s="45">
        <f>L3dati!AG13/L3dati!$AF13</f>
        <v>0.23463687150837989</v>
      </c>
      <c r="Z13" s="45">
        <f>L3dati!AH13/L3dati!$AF13</f>
        <v>0.44134078212290501</v>
      </c>
      <c r="AA13" s="45">
        <f>L3dati!AI13/L3dati!$AF13</f>
        <v>0.30726256983240224</v>
      </c>
      <c r="AB13" s="45">
        <f>L3dati!AJ13/L3dati!$AF13</f>
        <v>1.8621973929236499E-3</v>
      </c>
      <c r="AC13" s="45">
        <f>L3dati!AK13/L3dati!$AF13</f>
        <v>1.4897579143389199E-2</v>
      </c>
      <c r="AD13" s="32">
        <f>L3dati!AL13</f>
        <v>85.911819887429644</v>
      </c>
      <c r="AE13" s="32">
        <f>L3dati!AM13</f>
        <v>69.859084112149532</v>
      </c>
      <c r="AF13" s="184">
        <f>L3dati!AW13/L3dati!$H13</f>
        <v>0.54315789473684206</v>
      </c>
      <c r="AG13" s="184">
        <f>L3dati!AX13/L3dati!$H13</f>
        <v>0.33894736842105261</v>
      </c>
      <c r="AH13" s="184">
        <f>L3dati!AY13/L3dati!$H13</f>
        <v>0.11789473684210526</v>
      </c>
      <c r="AI13" s="184">
        <f>L3dati!AZ13/L3dati!$P13</f>
        <v>0.64344262295081966</v>
      </c>
      <c r="AJ13" s="184">
        <f>L3dati!BA13/L3dati!$P13</f>
        <v>0.25409836065573771</v>
      </c>
      <c r="AK13" s="184">
        <f>L3dati!BB13/L3dati!$P13</f>
        <v>0.10245901639344263</v>
      </c>
      <c r="AL13" s="184">
        <f>L3dati!BC13/L3dati!$X13</f>
        <v>0.56106870229007633</v>
      </c>
      <c r="AM13" s="184">
        <f>L3dati!BD13/L3dati!$X13</f>
        <v>0.33969465648854963</v>
      </c>
      <c r="AN13" s="184">
        <f>L3dati!BE13/L3dati!$X13</f>
        <v>9.9236641221374045E-2</v>
      </c>
      <c r="AO13" s="184">
        <f>L3dati!BF13/L3dati!$BM13</f>
        <v>3.6945812807881772E-3</v>
      </c>
      <c r="AP13" s="184">
        <f>L3dati!BG13/L3dati!$BM13</f>
        <v>1.1083743842364532E-2</v>
      </c>
      <c r="AQ13" s="184">
        <f>L3dati!BH13/L3dati!$BN13</f>
        <v>1.3110846245530394E-2</v>
      </c>
      <c r="AR13" s="184">
        <f>L3dati!BI13/L3dati!$BN13</f>
        <v>1.0727056019070322E-2</v>
      </c>
      <c r="AS13" s="184">
        <f>L3dati!BJ13/L3dati!BO13</f>
        <v>5.4945054945054949E-3</v>
      </c>
      <c r="AT13" s="184">
        <f>L3dati!BK13/L3dati!BO13</f>
        <v>9.8901098901098897E-3</v>
      </c>
      <c r="AU13" s="30">
        <f>L3dati!BL13</f>
        <v>717</v>
      </c>
      <c r="AV13" s="30">
        <f>L3dati!BM13</f>
        <v>812</v>
      </c>
      <c r="AW13" s="30">
        <f>L3dati!BN13</f>
        <v>839</v>
      </c>
      <c r="AX13" s="30">
        <f>L3dati!BO13</f>
        <v>910</v>
      </c>
      <c r="AY13" s="46">
        <f>L3dati!BP13/SUM(L3dati!$BP13:$BS13)</f>
        <v>2.1182008368200837E-2</v>
      </c>
      <c r="AZ13" s="46">
        <f>L3dati!BQ13/SUM(L3dati!$BP13:$BS13)</f>
        <v>0.13768305439330544</v>
      </c>
      <c r="BA13" s="46">
        <f>L3dati!BR13/SUM(L3dati!$BP13:$BS13)</f>
        <v>0.4469142259414226</v>
      </c>
      <c r="BB13" s="46">
        <f>L3dati!BS13/SUM(L3dati!$BP13:$BS13)</f>
        <v>0.39422071129707115</v>
      </c>
      <c r="BC13" s="185">
        <f>L3dati!BT13</f>
        <v>3.2141736401673642</v>
      </c>
      <c r="BD13" s="46">
        <f>L3dati!BU13/SUM(L3dati!$BU13:$BX13)</f>
        <v>5.3085774058577409E-2</v>
      </c>
      <c r="BE13" s="46">
        <f>L3dati!BV13/SUM(L3dati!$BU13:$BX13)</f>
        <v>0.12800732217573221</v>
      </c>
      <c r="BF13" s="46">
        <f>L3dati!BW13/SUM(L3dati!$BU13:$BX13)</f>
        <v>0.49751569037656906</v>
      </c>
      <c r="BG13" s="46">
        <f>L3dati!BX13/SUM(L3dati!$BU13:$BX13)</f>
        <v>0.32139121338912136</v>
      </c>
      <c r="BH13" s="187">
        <f>L3dati!BY13</f>
        <v>3.0872123430962342</v>
      </c>
      <c r="BI13" s="46">
        <f>L3dati!BZ13/SUM(L3dati!$BZ13:$CC13)</f>
        <v>2.3882714589737526E-2</v>
      </c>
      <c r="BJ13" s="46">
        <f>L3dati!CA13/SUM(L3dati!$BZ13:$CC13)</f>
        <v>0.14483329392291322</v>
      </c>
      <c r="BK13" s="46">
        <f>L3dati!CB13/SUM(L3dati!$BZ13:$CC13)</f>
        <v>0.45459919602742965</v>
      </c>
      <c r="BL13" s="46">
        <f>L3dati!CC13/SUM(L3dati!$BZ13:$CC13)</f>
        <v>0.37668479545991962</v>
      </c>
      <c r="BM13" s="185">
        <f>L3dati!CD13</f>
        <v>3.1840860723575313</v>
      </c>
      <c r="BN13" s="46">
        <f>L3dati!CE13/SUM(L3dati!$CE13:$CH13)</f>
        <v>4.3154410026010878E-2</v>
      </c>
      <c r="BO13" s="46">
        <f>L3dati!CF13/SUM(L3dati!$CE13:$CH13)</f>
        <v>0.13963111846772286</v>
      </c>
      <c r="BP13" s="46">
        <f>L3dati!CG13/SUM(L3dati!$CE13:$CH13)</f>
        <v>0.5205722393000709</v>
      </c>
      <c r="BQ13" s="46">
        <f>L3dati!CH13/SUM(L3dati!$CE13:$CH13)</f>
        <v>0.29664223220619534</v>
      </c>
      <c r="BR13" s="187">
        <f>L3dati!CI13</f>
        <v>3.0707022936864505</v>
      </c>
      <c r="BS13" s="46">
        <f>L3dati!CJ13/SUM(L3dati!$CJ13:$CM13)</f>
        <v>2.1266484495663537E-2</v>
      </c>
      <c r="BT13" s="46">
        <f>L3dati!CK13/SUM(L3dati!$CJ13:$CM13)</f>
        <v>0.14862777711773792</v>
      </c>
      <c r="BU13" s="46">
        <f>L3dati!CL13/SUM(L3dati!$CJ13:$CM13)</f>
        <v>0.48366401330640368</v>
      </c>
      <c r="BV13" s="46">
        <f>L3dati!CM13/SUM(L3dati!$CJ13:$CM13)</f>
        <v>0.34644172508019483</v>
      </c>
      <c r="BW13" s="185">
        <f>L3dati!CN13</f>
        <v>3.1552809789711298</v>
      </c>
      <c r="BX13" s="46">
        <f>L3dati!CO13/SUM(L3dati!$CO13:$CR13)</f>
        <v>3.0533444220030889E-2</v>
      </c>
      <c r="BY13" s="46">
        <f>L3dati!CP13/SUM(L3dati!$CO13:$CR13)</f>
        <v>0.13377688012355946</v>
      </c>
      <c r="BZ13" s="46">
        <f>L3dati!CQ13/SUM(L3dati!$CO13:$CR13)</f>
        <v>0.56029464179636446</v>
      </c>
      <c r="CA13" s="46">
        <f>L3dati!CR13/SUM(L3dati!$CO13:$CR13)</f>
        <v>0.27539503386004516</v>
      </c>
      <c r="CB13" s="187">
        <f>L3dati!CS13</f>
        <v>3.0805512652964238</v>
      </c>
      <c r="CC13" s="46">
        <f>L3dati!CT13/L3dati!$CZ13</f>
        <v>0.74475524475524479</v>
      </c>
      <c r="CD13" s="46">
        <f>L3dati!CU13/L3dati!$CZ13</f>
        <v>0.16433566433566432</v>
      </c>
      <c r="CE13" s="46">
        <f>L3dati!CV13/L3dati!$CZ13</f>
        <v>2.7972027972027972E-2</v>
      </c>
      <c r="CF13" s="46">
        <f>L3dati!CW13/L3dati!$CZ13</f>
        <v>3.1468531468531472E-2</v>
      </c>
      <c r="CG13" s="46">
        <f>L3dati!CX13/L3dati!$CZ13</f>
        <v>3.1468531468531472E-2</v>
      </c>
      <c r="CH13" s="191">
        <f>L3dati!CY13</f>
        <v>3.3249097472924189</v>
      </c>
      <c r="CI13" s="188">
        <f>L3dati!CZ13</f>
        <v>286</v>
      </c>
      <c r="CJ13" s="46">
        <f>L3dati!DA13/L3dati!$CZ13</f>
        <v>0.29020979020979021</v>
      </c>
      <c r="CK13" s="46">
        <f>L3dati!DB13/L3dati!$CZ13</f>
        <v>0.38461538461538464</v>
      </c>
      <c r="CL13" s="46">
        <f>L3dati!DC13/L3dati!$CZ13</f>
        <v>0.26923076923076922</v>
      </c>
      <c r="CM13" s="46">
        <f>L3dati!DD13/L3dati!$CZ13</f>
        <v>5.5944055944055944E-2</v>
      </c>
      <c r="CN13" s="193">
        <f>L3dati!DE13</f>
        <v>95.8986013986014</v>
      </c>
      <c r="CO13" s="46">
        <f>L3dati!DF13/L3dati!$DL13</f>
        <v>0.73051948051948057</v>
      </c>
      <c r="CP13" s="46">
        <f>L3dati!DG13/L3dati!$DL13</f>
        <v>0.16233766233766234</v>
      </c>
      <c r="CQ13" s="46">
        <f>L3dati!DH13/L3dati!$DL13</f>
        <v>5.5194805194805192E-2</v>
      </c>
      <c r="CR13" s="46">
        <f>L3dati!DI13/L3dati!$DL13</f>
        <v>3.2467532467532464E-2</v>
      </c>
      <c r="CS13" s="46">
        <f>L3dati!DJ13/L3dati!$DL13</f>
        <v>1.948051948051948E-2</v>
      </c>
      <c r="CT13" s="191">
        <f>L3dati!DK13</f>
        <v>3.3774834437086092</v>
      </c>
      <c r="CU13" s="188">
        <f>L3dati!DL13</f>
        <v>308</v>
      </c>
      <c r="CV13" s="46">
        <f>L3dati!DM13/L3dati!$DL13</f>
        <v>0.26623376623376621</v>
      </c>
      <c r="CW13" s="46">
        <f>L3dati!DN13/L3dati!$DL13</f>
        <v>0.40584415584415584</v>
      </c>
      <c r="CX13" s="46">
        <f>L3dati!DO13/L3dati!$DL13</f>
        <v>0.28896103896103897</v>
      </c>
      <c r="CY13" s="46">
        <f>L3dati!DP13/L3dati!$DL13</f>
        <v>3.896103896103896E-2</v>
      </c>
      <c r="CZ13" s="193">
        <f>L3dati!DQ13</f>
        <v>96.168831168831176</v>
      </c>
      <c r="DA13" s="46">
        <f>L3dati!DR13/L3dati!$DX13</f>
        <v>0.71173469387755106</v>
      </c>
      <c r="DB13" s="46">
        <f>L3dati!DS13/L3dati!$DX13</f>
        <v>0.19387755102040816</v>
      </c>
      <c r="DC13" s="46">
        <f>L3dati!DT13/L3dati!$DX13</f>
        <v>5.8673469387755105E-2</v>
      </c>
      <c r="DD13" s="46">
        <f>L3dati!DU13/L3dati!$DX13</f>
        <v>1.5306122448979591E-2</v>
      </c>
      <c r="DE13" s="46">
        <f>L3dati!DV13/L3dati!$DX13</f>
        <v>2.0408163265306121E-2</v>
      </c>
      <c r="DF13" s="191">
        <f>L3dati!DW13</f>
        <v>3.3645833333333335</v>
      </c>
      <c r="DG13" s="188">
        <f>L3dati!DX13</f>
        <v>392</v>
      </c>
      <c r="DH13" s="46">
        <f>L3dati!DY13/L3dati!$DX13</f>
        <v>0.2857142857142857</v>
      </c>
      <c r="DI13" s="46">
        <f>L3dati!DZ13/L3dati!$DX13</f>
        <v>0.39285714285714285</v>
      </c>
      <c r="DJ13" s="46">
        <f>L3dati!EA13/L3dati!$DX13</f>
        <v>0.26020408163265307</v>
      </c>
      <c r="DK13" s="46">
        <f>L3dati!EB13/L3dati!$DX13</f>
        <v>6.1224489795918366E-2</v>
      </c>
      <c r="DL13" s="193">
        <f>L3dati!EC13</f>
        <v>96.344387755102048</v>
      </c>
      <c r="DM13" s="46">
        <f>L3dati!ED13/L3dati!$EH13</f>
        <v>0.28719723183391005</v>
      </c>
      <c r="DN13" s="46">
        <f>L3dati!EE13/L3dati!$EH13</f>
        <v>0.63321799307958482</v>
      </c>
      <c r="DO13" s="46">
        <f>L3dati!EF13/L3dati!$EH13</f>
        <v>6.9204152249134954E-2</v>
      </c>
      <c r="DP13" s="46">
        <f>L3dati!EG13/L3dati!$EH13</f>
        <v>1.0380622837370242E-2</v>
      </c>
      <c r="DQ13" s="47">
        <f>L3dati!EH13</f>
        <v>289</v>
      </c>
      <c r="DR13" s="46">
        <f>L3dati!EI13/L3dati!$EH13</f>
        <v>0.69550173010380623</v>
      </c>
      <c r="DS13" s="46">
        <f>L3dati!EJ13/L3dati!$EH13</f>
        <v>0.22491349480968859</v>
      </c>
      <c r="DT13" s="46">
        <f>L3dati!EK13/L3dati!$EH13</f>
        <v>3.4602076124567477E-2</v>
      </c>
      <c r="DU13" s="46">
        <f>L3dati!EL13/L3dati!$EH13</f>
        <v>3.8062283737024222E-2</v>
      </c>
      <c r="DV13" s="192">
        <f>L3dati!EM13/L3dati!$EH13</f>
        <v>6.920415224913495E-3</v>
      </c>
      <c r="DW13" s="46">
        <f>L3dati!EN13/L3dati!$ER13</f>
        <v>0.29328621908127206</v>
      </c>
      <c r="DX13" s="46">
        <f>L3dati!EO13/L3dati!$ER13</f>
        <v>0.61837455830388688</v>
      </c>
      <c r="DY13" s="46">
        <f>L3dati!EP13/L3dati!$ER13</f>
        <v>8.8339222614840993E-2</v>
      </c>
      <c r="DZ13" s="46">
        <f>L3dati!EQ13/L3dati!$ER13</f>
        <v>0</v>
      </c>
      <c r="EA13" s="47">
        <f>L3dati!ER13</f>
        <v>283</v>
      </c>
      <c r="EB13" s="46">
        <f>L3dati!ES13/L3dati!$ER13</f>
        <v>0.75618374558303891</v>
      </c>
      <c r="EC13" s="46">
        <f>L3dati!ET13/L3dati!$ER13</f>
        <v>0.14840989399293286</v>
      </c>
      <c r="ED13" s="46">
        <f>L3dati!EU13/L3dati!$ER13</f>
        <v>2.8268551236749116E-2</v>
      </c>
      <c r="EE13" s="46">
        <f>L3dati!EV13/L3dati!$ER13</f>
        <v>5.6537102473498232E-2</v>
      </c>
      <c r="EF13" s="192">
        <f>L3dati!EW13/L3dati!$ER13</f>
        <v>1.0600706713780919E-2</v>
      </c>
      <c r="EG13" s="46">
        <f>L3dati!EX13/L3dati!$FB13</f>
        <v>0.25587467362924282</v>
      </c>
      <c r="EH13" s="46">
        <f>L3dati!EY13/L3dati!$FB13</f>
        <v>0.63185378590078334</v>
      </c>
      <c r="EI13" s="46">
        <f>L3dati!EZ13/L3dati!$FB13</f>
        <v>0.10182767624020887</v>
      </c>
      <c r="EJ13" s="46">
        <f>L3dati!FA13/L3dati!$FB13</f>
        <v>1.0443864229765013E-2</v>
      </c>
      <c r="EK13" s="47">
        <f>L3dati!FB13</f>
        <v>383</v>
      </c>
      <c r="EL13" s="46">
        <f>L3dati!FC13/L3dati!$FB13</f>
        <v>0.67101827676240211</v>
      </c>
      <c r="EM13" s="46">
        <f>L3dati!FD13/L3dati!$FB13</f>
        <v>0.19321148825065274</v>
      </c>
      <c r="EN13" s="46">
        <f>L3dati!FE13/L3dati!$FB13</f>
        <v>3.91644908616188E-2</v>
      </c>
      <c r="EO13" s="46">
        <f>L3dati!FF13/L3dati!$FB13</f>
        <v>8.3550913838120106E-2</v>
      </c>
      <c r="EP13" s="46">
        <f>L3dati!FG13/L3dati!$FB13</f>
        <v>1.3054830287206266E-2</v>
      </c>
    </row>
    <row r="14" spans="1:146" s="50" customFormat="1" ht="10.5" customHeight="1" x14ac:dyDescent="0.2">
      <c r="A14" s="26">
        <v>366</v>
      </c>
      <c r="B14" s="26"/>
      <c r="C14" s="27">
        <v>21</v>
      </c>
      <c r="D14" s="28" t="s">
        <v>134</v>
      </c>
      <c r="E14" s="27" t="s">
        <v>111</v>
      </c>
      <c r="F14" s="27" t="s">
        <v>132</v>
      </c>
      <c r="G14" s="27" t="s">
        <v>135</v>
      </c>
      <c r="H14" s="30">
        <f>L3dati!P14</f>
        <v>169</v>
      </c>
      <c r="I14" s="45">
        <f>L3dati!Q14/L3dati!$P14</f>
        <v>0.26035502958579881</v>
      </c>
      <c r="J14" s="45">
        <f>L3dati!R14/L3dati!$P14</f>
        <v>0.40236686390532544</v>
      </c>
      <c r="K14" s="45">
        <f>L3dati!S14/L3dati!$P14</f>
        <v>0.33727810650887574</v>
      </c>
      <c r="L14" s="45">
        <f>L3dati!T14/L3dati!$P14</f>
        <v>0</v>
      </c>
      <c r="M14" s="45">
        <f>L3dati!U14/L3dati!$P14</f>
        <v>0</v>
      </c>
      <c r="N14" s="32">
        <f>L3dati!V14</f>
        <v>88.845238095238102</v>
      </c>
      <c r="O14" s="32">
        <f>L3dati!W14</f>
        <v>79.440187499999922</v>
      </c>
      <c r="P14" s="30">
        <f>L3dati!X14</f>
        <v>178</v>
      </c>
      <c r="Q14" s="45">
        <f>L3dati!Y14/L3dati!$X14</f>
        <v>0.2808988764044944</v>
      </c>
      <c r="R14" s="45">
        <f>L3dati!Z14/L3dati!$X14</f>
        <v>0.39325842696629215</v>
      </c>
      <c r="S14" s="45">
        <f>L3dati!AA14/L3dati!$X14</f>
        <v>0.30337078651685395</v>
      </c>
      <c r="T14" s="45">
        <f>L3dati!AB14/L3dati!$X14</f>
        <v>0</v>
      </c>
      <c r="U14" s="45">
        <f>L3dati!AC14/L3dati!$X14</f>
        <v>2.247191011235955E-2</v>
      </c>
      <c r="V14" s="32">
        <f>L3dati!AD14</f>
        <v>89.82022471910112</v>
      </c>
      <c r="W14" s="32">
        <f>L3dati!AE14</f>
        <v>77.443559322033892</v>
      </c>
      <c r="X14" s="30">
        <f>L3dati!AF14</f>
        <v>180</v>
      </c>
      <c r="Y14" s="45">
        <f>L3dati!AG14/L3dati!$AF14</f>
        <v>0.22777777777777777</v>
      </c>
      <c r="Z14" s="45">
        <f>L3dati!AH14/L3dati!$AF14</f>
        <v>0.3888888888888889</v>
      </c>
      <c r="AA14" s="45">
        <f>L3dati!AI14/L3dati!$AF14</f>
        <v>0.36666666666666664</v>
      </c>
      <c r="AB14" s="45">
        <f>L3dati!AJ14/L3dati!$AF14</f>
        <v>5.5555555555555558E-3</v>
      </c>
      <c r="AC14" s="45">
        <f>L3dati!AK14/L3dati!$AF14</f>
        <v>1.1111111111111112E-2</v>
      </c>
      <c r="AD14" s="32">
        <f>L3dati!AL14</f>
        <v>89.905027932960891</v>
      </c>
      <c r="AE14" s="32">
        <f>L3dati!AM14</f>
        <v>75.381388888888864</v>
      </c>
      <c r="AF14" s="184">
        <f>L3dati!AW14/L3dati!$H14</f>
        <v>0.59722222222222221</v>
      </c>
      <c r="AG14" s="184">
        <f>L3dati!AX14/L3dati!$H14</f>
        <v>0.30555555555555558</v>
      </c>
      <c r="AH14" s="184">
        <f>L3dati!AY14/L3dati!$H14</f>
        <v>9.7222222222222224E-2</v>
      </c>
      <c r="AI14" s="184">
        <f>L3dati!AZ14/L3dati!$P14</f>
        <v>0.62130177514792895</v>
      </c>
      <c r="AJ14" s="184">
        <f>L3dati!BA14/L3dati!$P14</f>
        <v>0.29585798816568049</v>
      </c>
      <c r="AK14" s="184">
        <f>L3dati!BB14/L3dati!$P14</f>
        <v>8.2840236686390539E-2</v>
      </c>
      <c r="AL14" s="184">
        <f>L3dati!BC14/L3dati!$X14</f>
        <v>0.5898876404494382</v>
      </c>
      <c r="AM14" s="184">
        <f>L3dati!BD14/L3dati!$X14</f>
        <v>0.33146067415730335</v>
      </c>
      <c r="AN14" s="184">
        <f>L3dati!BE14/L3dati!$X14</f>
        <v>7.8651685393258425E-2</v>
      </c>
      <c r="AO14" s="184">
        <f>L3dati!BF14/L3dati!$BM14</f>
        <v>3.7735849056603774E-3</v>
      </c>
      <c r="AP14" s="184">
        <f>L3dati!BG14/L3dati!$BM14</f>
        <v>2.6415094339622643E-2</v>
      </c>
      <c r="AQ14" s="184">
        <f>L3dati!BH14/L3dati!$BN14</f>
        <v>3.5587188612099642E-3</v>
      </c>
      <c r="AR14" s="184">
        <f>L3dati!BI14/L3dati!$BN14</f>
        <v>3.5587188612099642E-3</v>
      </c>
      <c r="AS14" s="184">
        <f>L3dati!BJ14/L3dati!BO14</f>
        <v>3.205128205128205E-3</v>
      </c>
      <c r="AT14" s="184">
        <f>L3dati!BK14/L3dati!BO14</f>
        <v>3.205128205128205E-3</v>
      </c>
      <c r="AU14" s="30">
        <f>L3dati!BL14</f>
        <v>226</v>
      </c>
      <c r="AV14" s="30">
        <f>L3dati!BM14</f>
        <v>265</v>
      </c>
      <c r="AW14" s="30">
        <f>L3dati!BN14</f>
        <v>281</v>
      </c>
      <c r="AX14" s="30">
        <f>L3dati!BO14</f>
        <v>312</v>
      </c>
      <c r="AY14" s="46">
        <f>L3dati!BP14/SUM(L3dati!$BP14:$BS14)</f>
        <v>2.1757679180887373E-2</v>
      </c>
      <c r="AZ14" s="46">
        <f>L3dati!BQ14/SUM(L3dati!$BP14:$BS14)</f>
        <v>0.10793515358361774</v>
      </c>
      <c r="BA14" s="46">
        <f>L3dati!BR14/SUM(L3dati!$BP14:$BS14)</f>
        <v>0.37926621160409557</v>
      </c>
      <c r="BB14" s="46">
        <f>L3dati!BS14/SUM(L3dati!$BP14:$BS14)</f>
        <v>0.49104095563139932</v>
      </c>
      <c r="BC14" s="185">
        <f>L3dati!BT14</f>
        <v>3.3395904436860069</v>
      </c>
      <c r="BD14" s="46">
        <f>L3dati!BU14/SUM(L3dati!$BU14:$BX14)</f>
        <v>4.2235494880546072E-2</v>
      </c>
      <c r="BE14" s="46">
        <f>L3dati!BV14/SUM(L3dati!$BU14:$BX14)</f>
        <v>0.10878839590443685</v>
      </c>
      <c r="BF14" s="46">
        <f>L3dati!BW14/SUM(L3dati!$BU14:$BX14)</f>
        <v>0.4735494880546075</v>
      </c>
      <c r="BG14" s="46">
        <f>L3dati!BX14/SUM(L3dati!$BU14:$BX14)</f>
        <v>0.37542662116040953</v>
      </c>
      <c r="BH14" s="187">
        <f>L3dati!BY14</f>
        <v>3.1821672354948807</v>
      </c>
      <c r="BI14" s="46">
        <f>L3dati!BZ14/SUM(L3dati!$BZ14:$CC14)</f>
        <v>2.0583832335329341E-2</v>
      </c>
      <c r="BJ14" s="46">
        <f>L3dati!CA14/SUM(L3dati!$BZ14:$CC14)</f>
        <v>0.12387724550898203</v>
      </c>
      <c r="BK14" s="46">
        <f>L3dati!CB14/SUM(L3dati!$BZ14:$CC14)</f>
        <v>0.38023952095808383</v>
      </c>
      <c r="BL14" s="46">
        <f>L3dati!CC14/SUM(L3dati!$BZ14:$CC14)</f>
        <v>0.47529940119760478</v>
      </c>
      <c r="BM14" s="185">
        <f>L3dati!CD14</f>
        <v>3.3102544910179641</v>
      </c>
      <c r="BN14" s="46">
        <f>L3dati!CE14/SUM(L3dati!$CE14:$CH14)</f>
        <v>3.4431137724550899E-2</v>
      </c>
      <c r="BO14" s="46">
        <f>L3dati!CF14/SUM(L3dati!$CE14:$CH14)</f>
        <v>0.13585329341317365</v>
      </c>
      <c r="BP14" s="46">
        <f>L3dati!CG14/SUM(L3dati!$CE14:$CH14)</f>
        <v>0.4962574850299401</v>
      </c>
      <c r="BQ14" s="46">
        <f>L3dati!CH14/SUM(L3dati!$CE14:$CH14)</f>
        <v>0.33345808383233533</v>
      </c>
      <c r="BR14" s="187">
        <f>L3dati!CI14</f>
        <v>3.1287425149700598</v>
      </c>
      <c r="BS14" s="46">
        <f>L3dati!CJ14/SUM(L3dati!$CJ14:$CM14)</f>
        <v>1.5338570894126449E-2</v>
      </c>
      <c r="BT14" s="46">
        <f>L3dati!CK14/SUM(L3dati!$CJ14:$CM14)</f>
        <v>0.11185933408155631</v>
      </c>
      <c r="BU14" s="46">
        <f>L3dati!CL14/SUM(L3dati!$CJ14:$CM14)</f>
        <v>0.3958099513655069</v>
      </c>
      <c r="BV14" s="46">
        <f>L3dati!CM14/SUM(L3dati!$CJ14:$CM14)</f>
        <v>0.47699214365881032</v>
      </c>
      <c r="BW14" s="185">
        <f>L3dati!CN14</f>
        <v>3.3344556677890012</v>
      </c>
      <c r="BX14" s="46">
        <f>L3dati!CO14/SUM(L3dati!$CO14:$CR14)</f>
        <v>3.1799476243920689E-2</v>
      </c>
      <c r="BY14" s="46">
        <f>L3dati!CP14/SUM(L3dati!$CO14:$CR14)</f>
        <v>0.12607557052001497</v>
      </c>
      <c r="BZ14" s="46">
        <f>L3dati!CQ14/SUM(L3dati!$CO14:$CR14)</f>
        <v>0.47250280583613918</v>
      </c>
      <c r="CA14" s="46">
        <f>L3dati!CR14/SUM(L3dati!$CO14:$CR14)</f>
        <v>0.36962214739992516</v>
      </c>
      <c r="CB14" s="187">
        <f>L3dati!CS14</f>
        <v>3.179947624392069</v>
      </c>
      <c r="CC14" s="46">
        <f>L3dati!CT14/L3dati!$CZ14</f>
        <v>0.68292682926829273</v>
      </c>
      <c r="CD14" s="46">
        <f>L3dati!CU14/L3dati!$CZ14</f>
        <v>0.2073170731707317</v>
      </c>
      <c r="CE14" s="46">
        <f>L3dati!CV14/L3dati!$CZ14</f>
        <v>1.2195121951219513E-2</v>
      </c>
      <c r="CF14" s="46">
        <f>L3dati!CW14/L3dati!$CZ14</f>
        <v>8.5365853658536592E-2</v>
      </c>
      <c r="CG14" s="46">
        <f>L3dati!CX14/L3dati!$CZ14</f>
        <v>1.2195121951219513E-2</v>
      </c>
      <c r="CH14" s="191">
        <f>L3dati!CY14</f>
        <v>3.4938271604938271</v>
      </c>
      <c r="CI14" s="188">
        <f>L3dati!CZ14</f>
        <v>82</v>
      </c>
      <c r="CJ14" s="46">
        <f>L3dati!DA14/L3dati!$CZ14</f>
        <v>0.36585365853658536</v>
      </c>
      <c r="CK14" s="46">
        <f>L3dati!DB14/L3dati!$CZ14</f>
        <v>0.26829268292682928</v>
      </c>
      <c r="CL14" s="46">
        <f>L3dati!DC14/L3dati!$CZ14</f>
        <v>0.26829268292682928</v>
      </c>
      <c r="CM14" s="46">
        <f>L3dati!DD14/L3dati!$CZ14</f>
        <v>9.7560975609756101E-2</v>
      </c>
      <c r="CN14" s="193">
        <f>L3dati!DE14</f>
        <v>96.524390243902445</v>
      </c>
      <c r="CO14" s="46">
        <f>L3dati!DF14/L3dati!$DL14</f>
        <v>0.73076923076923073</v>
      </c>
      <c r="CP14" s="46">
        <f>L3dati!DG14/L3dati!$DL14</f>
        <v>0.17307692307692307</v>
      </c>
      <c r="CQ14" s="46">
        <f>L3dati!DH14/L3dati!$DL14</f>
        <v>3.8461538461538464E-2</v>
      </c>
      <c r="CR14" s="46">
        <f>L3dati!DI14/L3dati!$DL14</f>
        <v>2.8846153846153848E-2</v>
      </c>
      <c r="CS14" s="46">
        <f>L3dati!DJ14/L3dati!$DL14</f>
        <v>2.8846153846153848E-2</v>
      </c>
      <c r="CT14" s="191">
        <f>L3dati!DK14</f>
        <v>3.3465346534653464</v>
      </c>
      <c r="CU14" s="188">
        <f>L3dati!DL14</f>
        <v>104</v>
      </c>
      <c r="CV14" s="46">
        <f>L3dati!DM14/L3dati!$DL14</f>
        <v>0.25961538461538464</v>
      </c>
      <c r="CW14" s="46">
        <f>L3dati!DN14/L3dati!$DL14</f>
        <v>0.34615384615384615</v>
      </c>
      <c r="CX14" s="46">
        <f>L3dati!DO14/L3dati!$DL14</f>
        <v>0.29807692307692307</v>
      </c>
      <c r="CY14" s="46">
        <f>L3dati!DP14/L3dati!$DL14</f>
        <v>9.6153846153846159E-2</v>
      </c>
      <c r="CZ14" s="193">
        <f>L3dati!DQ14</f>
        <v>97.29807692307692</v>
      </c>
      <c r="DA14" s="46">
        <f>L3dati!DR14/L3dati!$DX14</f>
        <v>0.72277227722772275</v>
      </c>
      <c r="DB14" s="46">
        <f>L3dati!DS14/L3dati!$DX14</f>
        <v>0.15841584158415842</v>
      </c>
      <c r="DC14" s="46">
        <f>L3dati!DT14/L3dati!$DX14</f>
        <v>7.9207920792079209E-2</v>
      </c>
      <c r="DD14" s="46">
        <f>L3dati!DU14/L3dati!$DX14</f>
        <v>9.9009900990099011E-3</v>
      </c>
      <c r="DE14" s="46">
        <f>L3dati!DV14/L3dati!$DX14</f>
        <v>2.9702970297029702E-2</v>
      </c>
      <c r="DF14" s="191">
        <f>L3dati!DW14</f>
        <v>3.3571428571428572</v>
      </c>
      <c r="DG14" s="188">
        <f>L3dati!DX14</f>
        <v>101</v>
      </c>
      <c r="DH14" s="46">
        <f>L3dati!DY14/L3dati!$DX14</f>
        <v>0.25742574257425743</v>
      </c>
      <c r="DI14" s="46">
        <f>L3dati!DZ14/L3dati!$DX14</f>
        <v>0.35643564356435642</v>
      </c>
      <c r="DJ14" s="46">
        <f>L3dati!EA14/L3dati!$DX14</f>
        <v>0.24752475247524752</v>
      </c>
      <c r="DK14" s="46">
        <f>L3dati!EB14/L3dati!$DX14</f>
        <v>0.13861386138613863</v>
      </c>
      <c r="DL14" s="193">
        <f>L3dati!EC14</f>
        <v>97.762376237623769</v>
      </c>
      <c r="DM14" s="46">
        <f>L3dati!ED14/L3dati!$EH14</f>
        <v>0.19047619047619047</v>
      </c>
      <c r="DN14" s="46">
        <f>L3dati!EE14/L3dati!$EH14</f>
        <v>0.6785714285714286</v>
      </c>
      <c r="DO14" s="46">
        <f>L3dati!EF14/L3dati!$EH14</f>
        <v>9.5238095238095233E-2</v>
      </c>
      <c r="DP14" s="46">
        <f>L3dati!EG14/L3dati!$EH14</f>
        <v>3.5714285714285712E-2</v>
      </c>
      <c r="DQ14" s="47">
        <f>L3dati!EH14</f>
        <v>84</v>
      </c>
      <c r="DR14" s="46">
        <f>L3dati!EI14/L3dati!$EH14</f>
        <v>0.63095238095238093</v>
      </c>
      <c r="DS14" s="46">
        <f>L3dati!EJ14/L3dati!$EH14</f>
        <v>0.20238095238095238</v>
      </c>
      <c r="DT14" s="46">
        <f>L3dati!EK14/L3dati!$EH14</f>
        <v>7.1428571428571425E-2</v>
      </c>
      <c r="DU14" s="46">
        <f>L3dati!EL14/L3dati!$EH14</f>
        <v>9.5238095238095233E-2</v>
      </c>
      <c r="DV14" s="192">
        <f>L3dati!EM14/L3dati!$EH14</f>
        <v>0</v>
      </c>
      <c r="DW14" s="46">
        <f>L3dati!EN14/L3dati!$ER14</f>
        <v>0.30851063829787234</v>
      </c>
      <c r="DX14" s="46">
        <f>L3dati!EO14/L3dati!$ER14</f>
        <v>0.57446808510638303</v>
      </c>
      <c r="DY14" s="46">
        <f>L3dati!EP14/L3dati!$ER14</f>
        <v>0.10638297872340426</v>
      </c>
      <c r="DZ14" s="46">
        <f>L3dati!EQ14/L3dati!$ER14</f>
        <v>1.0638297872340425E-2</v>
      </c>
      <c r="EA14" s="47">
        <f>L3dati!ER14</f>
        <v>94</v>
      </c>
      <c r="EB14" s="46">
        <f>L3dati!ES14/L3dati!$ER14</f>
        <v>0.65957446808510634</v>
      </c>
      <c r="EC14" s="46">
        <f>L3dati!ET14/L3dati!$ER14</f>
        <v>0.19148936170212766</v>
      </c>
      <c r="ED14" s="46">
        <f>L3dati!EU14/L3dati!$ER14</f>
        <v>2.1276595744680851E-2</v>
      </c>
      <c r="EE14" s="46">
        <f>L3dati!EV14/L3dati!$ER14</f>
        <v>0.11702127659574468</v>
      </c>
      <c r="EF14" s="192">
        <f>L3dati!EW14/L3dati!$ER14</f>
        <v>1.0638297872340425E-2</v>
      </c>
      <c r="EG14" s="46">
        <f>L3dati!EX14/L3dati!$FB14</f>
        <v>0.35514018691588783</v>
      </c>
      <c r="EH14" s="46">
        <f>L3dati!EY14/L3dati!$FB14</f>
        <v>0.53271028037383172</v>
      </c>
      <c r="EI14" s="46">
        <f>L3dati!EZ14/L3dati!$FB14</f>
        <v>0.10280373831775701</v>
      </c>
      <c r="EJ14" s="46">
        <f>L3dati!FA14/L3dati!$FB14</f>
        <v>9.3457943925233638E-3</v>
      </c>
      <c r="EK14" s="47">
        <f>L3dati!FB14</f>
        <v>107</v>
      </c>
      <c r="EL14" s="46">
        <f>L3dati!FC14/L3dati!$FB14</f>
        <v>0.68224299065420557</v>
      </c>
      <c r="EM14" s="46">
        <f>L3dati!FD14/L3dati!$FB14</f>
        <v>0.18691588785046728</v>
      </c>
      <c r="EN14" s="46">
        <f>L3dati!FE14/L3dati!$FB14</f>
        <v>1.8691588785046728E-2</v>
      </c>
      <c r="EO14" s="46">
        <f>L3dati!FF14/L3dati!$FB14</f>
        <v>0.10280373831775701</v>
      </c>
      <c r="EP14" s="46">
        <f>L3dati!FG14/L3dati!$FB14</f>
        <v>9.3457943925233638E-3</v>
      </c>
    </row>
    <row r="15" spans="1:146" s="50" customFormat="1" ht="10.5" customHeight="1" x14ac:dyDescent="0.2">
      <c r="A15" s="26">
        <v>394</v>
      </c>
      <c r="B15" s="26"/>
      <c r="C15" s="27">
        <v>22</v>
      </c>
      <c r="D15" s="28" t="s">
        <v>136</v>
      </c>
      <c r="E15" s="27" t="s">
        <v>137</v>
      </c>
      <c r="F15" s="27" t="s">
        <v>132</v>
      </c>
      <c r="G15" s="27" t="s">
        <v>138</v>
      </c>
      <c r="H15" s="30">
        <f>L3dati!P15</f>
        <v>713</v>
      </c>
      <c r="I15" s="45">
        <f>L3dati!Q15/L3dati!$P15</f>
        <v>0.33941093969144459</v>
      </c>
      <c r="J15" s="45">
        <f>L3dati!R15/L3dati!$P15</f>
        <v>0.30995792426367463</v>
      </c>
      <c r="K15" s="45">
        <f>L3dati!S15/L3dati!$P15</f>
        <v>0.32258064516129031</v>
      </c>
      <c r="L15" s="45">
        <f>L3dati!T15/L3dati!$P15</f>
        <v>2.8050490883590462E-3</v>
      </c>
      <c r="M15" s="45">
        <f>L3dati!U15/L3dati!$P15</f>
        <v>2.5245441795231416E-2</v>
      </c>
      <c r="N15" s="32">
        <f>L3dati!V15</f>
        <v>81.302687411598299</v>
      </c>
      <c r="O15" s="32">
        <f>L3dati!W15</f>
        <v>70.280254491018013</v>
      </c>
      <c r="P15" s="30">
        <f>L3dati!X15</f>
        <v>661</v>
      </c>
      <c r="Q15" s="45">
        <f>L3dati!Y15/L3dati!$X15</f>
        <v>0.33131618759455372</v>
      </c>
      <c r="R15" s="45">
        <f>L3dati!Z15/L3dati!$X15</f>
        <v>0.38275340393343421</v>
      </c>
      <c r="S15" s="45">
        <f>L3dati!AA15/L3dati!$X15</f>
        <v>0.26172465960665658</v>
      </c>
      <c r="T15" s="45">
        <f>L3dati!AB15/L3dati!$X15</f>
        <v>4.5385779122541605E-3</v>
      </c>
      <c r="U15" s="45">
        <f>L3dati!AC15/L3dati!$X15</f>
        <v>1.9667170953101363E-2</v>
      </c>
      <c r="V15" s="32">
        <f>L3dati!AD15</f>
        <v>82.113496932515332</v>
      </c>
      <c r="W15" s="32">
        <f>L3dati!AE15</f>
        <v>70.008986384266279</v>
      </c>
      <c r="X15" s="30">
        <f>L3dati!AF15</f>
        <v>685</v>
      </c>
      <c r="Y15" s="45">
        <f>L3dati!AG15/L3dati!$AF15</f>
        <v>0.28321167883211679</v>
      </c>
      <c r="Z15" s="45">
        <f>L3dati!AH15/L3dati!$AF15</f>
        <v>0.34744525547445254</v>
      </c>
      <c r="AA15" s="45">
        <f>L3dati!AI15/L3dati!$AF15</f>
        <v>0.34160583941605838</v>
      </c>
      <c r="AB15" s="45">
        <f>L3dati!AJ15/L3dati!$AF15</f>
        <v>4.3795620437956208E-3</v>
      </c>
      <c r="AC15" s="45">
        <f>L3dati!AK15/L3dati!$AF15</f>
        <v>2.3357664233576641E-2</v>
      </c>
      <c r="AD15" s="32">
        <f>L3dati!AL15</f>
        <v>81.456425406203834</v>
      </c>
      <c r="AE15" s="32">
        <f>L3dati!AM15</f>
        <v>69.013903508771918</v>
      </c>
      <c r="AF15" s="184">
        <f>L3dati!AW15/L3dati!$H15</f>
        <v>0.45560407569141192</v>
      </c>
      <c r="AG15" s="184">
        <f>L3dati!AX15/L3dati!$H15</f>
        <v>0.4294032023289665</v>
      </c>
      <c r="AH15" s="184">
        <f>L3dati!AY15/L3dati!$H15</f>
        <v>0.11499272197962154</v>
      </c>
      <c r="AI15" s="184">
        <f>L3dati!AZ15/L3dati!$P15</f>
        <v>0.53436185133239833</v>
      </c>
      <c r="AJ15" s="184">
        <f>L3dati!BA15/L3dati!$P15</f>
        <v>0.36605890603085556</v>
      </c>
      <c r="AK15" s="184">
        <f>L3dati!BB15/L3dati!$P15</f>
        <v>9.957924263674614E-2</v>
      </c>
      <c r="AL15" s="184">
        <f>L3dati!BC15/L3dati!$X15</f>
        <v>0.60363086232980334</v>
      </c>
      <c r="AM15" s="184">
        <f>L3dati!BD15/L3dati!$X15</f>
        <v>0.31770045385779122</v>
      </c>
      <c r="AN15" s="184">
        <f>L3dati!BE15/L3dati!$X15</f>
        <v>7.8668683812405452E-2</v>
      </c>
      <c r="AO15" s="184">
        <f>L3dati!BF15/L3dati!$BM15</f>
        <v>5.5248618784530384E-3</v>
      </c>
      <c r="AP15" s="184">
        <f>L3dati!BG15/L3dati!$BM15</f>
        <v>2.6045777426992895E-2</v>
      </c>
      <c r="AQ15" s="184">
        <f>L3dati!BH15/L3dati!$BN15</f>
        <v>9.9009900990099011E-3</v>
      </c>
      <c r="AR15" s="184">
        <f>L3dati!BI15/L3dati!$BN15</f>
        <v>2.4371667936024372E-2</v>
      </c>
      <c r="AS15" s="184">
        <f>L3dati!BJ15/L3dati!BO15</f>
        <v>5.3110773899848257E-3</v>
      </c>
      <c r="AT15" s="184">
        <f>L3dati!BK15/L3dati!BO15</f>
        <v>2.8831562974203338E-2</v>
      </c>
      <c r="AU15" s="30">
        <f>L3dati!BL15</f>
        <v>1213</v>
      </c>
      <c r="AV15" s="30">
        <f>L3dati!BM15</f>
        <v>1267</v>
      </c>
      <c r="AW15" s="30">
        <f>L3dati!BN15</f>
        <v>1313</v>
      </c>
      <c r="AX15" s="30">
        <f>L3dati!BO15</f>
        <v>1318</v>
      </c>
      <c r="AY15" s="46">
        <f>L3dati!BP15/SUM(L3dati!$BP15:$BS15)</f>
        <v>4.2482299042065803E-2</v>
      </c>
      <c r="AZ15" s="46">
        <f>L3dati!BQ15/SUM(L3dati!$BP15:$BS15)</f>
        <v>0.15545605997501041</v>
      </c>
      <c r="BA15" s="46">
        <f>L3dati!BR15/SUM(L3dati!$BP15:$BS15)</f>
        <v>0.45428987921699293</v>
      </c>
      <c r="BB15" s="46">
        <f>L3dati!BS15/SUM(L3dati!$BP15:$BS15)</f>
        <v>0.34777176176593089</v>
      </c>
      <c r="BC15" s="185">
        <f>L3dati!BT15</f>
        <v>3.1073511037067889</v>
      </c>
      <c r="BD15" s="46">
        <f>L3dati!BU15/SUM(L3dati!$BU15:$BX15)</f>
        <v>4.4148271553519365E-2</v>
      </c>
      <c r="BE15" s="46">
        <f>L3dati!BV15/SUM(L3dati!$BU15:$BX15)</f>
        <v>0.13119533527696792</v>
      </c>
      <c r="BF15" s="46">
        <f>L3dati!BW15/SUM(L3dati!$BU15:$BX15)</f>
        <v>0.54779258642232398</v>
      </c>
      <c r="BG15" s="46">
        <f>L3dati!BX15/SUM(L3dati!$BU15:$BX15)</f>
        <v>0.27686380674718869</v>
      </c>
      <c r="BH15" s="187">
        <f>L3dati!BY15</f>
        <v>3.0573719283631822</v>
      </c>
      <c r="BI15" s="46">
        <f>L3dati!BZ15/SUM(L3dati!$BZ15:$CC15)</f>
        <v>4.2168674698795178E-2</v>
      </c>
      <c r="BJ15" s="46">
        <f>L3dati!CA15/SUM(L3dati!$BZ15:$CC15)</f>
        <v>0.15562248995983935</v>
      </c>
      <c r="BK15" s="46">
        <f>L3dati!CB15/SUM(L3dati!$BZ15:$CC15)</f>
        <v>0.44939759036144578</v>
      </c>
      <c r="BL15" s="46">
        <f>L3dati!CC15/SUM(L3dati!$BZ15:$CC15)</f>
        <v>0.35281124497991967</v>
      </c>
      <c r="BM15" s="185">
        <f>L3dati!CD15</f>
        <v>3.1128514056224899</v>
      </c>
      <c r="BN15" s="46">
        <f>L3dati!CE15/SUM(L3dati!$CE15:$CH15)</f>
        <v>5.7429718875502009E-2</v>
      </c>
      <c r="BO15" s="46">
        <f>L3dati!CF15/SUM(L3dati!$CE15:$CH15)</f>
        <v>0.13865461847389557</v>
      </c>
      <c r="BP15" s="46">
        <f>L3dati!CG15/SUM(L3dati!$CE15:$CH15)</f>
        <v>0.53132530120481924</v>
      </c>
      <c r="BQ15" s="46">
        <f>L3dati!CH15/SUM(L3dati!$CE15:$CH15)</f>
        <v>0.27259036144578314</v>
      </c>
      <c r="BR15" s="187">
        <f>L3dati!CI15</f>
        <v>3.0190763052208833</v>
      </c>
      <c r="BS15" s="46">
        <f>L3dati!CJ15/SUM(L3dati!$CJ15:$CM15)</f>
        <v>4.6287855768256864E-2</v>
      </c>
      <c r="BT15" s="46">
        <f>L3dati!CK15/SUM(L3dati!$CJ15:$CM15)</f>
        <v>0.16722374151726932</v>
      </c>
      <c r="BU15" s="46">
        <f>L3dati!CL15/SUM(L3dati!$CJ15:$CM15)</f>
        <v>0.43705054188190012</v>
      </c>
      <c r="BV15" s="46">
        <f>L3dati!CM15/SUM(L3dati!$CJ15:$CM15)</f>
        <v>0.34943786083257367</v>
      </c>
      <c r="BW15" s="185">
        <f>L3dati!CN15</f>
        <v>3.0896384077787906</v>
      </c>
      <c r="BX15" s="46">
        <f>L3dati!CO15/SUM(L3dati!$CO15:$CR15)</f>
        <v>4.9022586853033526E-2</v>
      </c>
      <c r="BY15" s="46">
        <f>L3dati!CP15/SUM(L3dati!$CO15:$CR15)</f>
        <v>0.1556770991593234</v>
      </c>
      <c r="BZ15" s="46">
        <f>L3dati!CQ15/SUM(L3dati!$CO15:$CR15)</f>
        <v>0.52061176947229815</v>
      </c>
      <c r="CA15" s="46">
        <f>L3dati!CR15/SUM(L3dati!$CO15:$CR15)</f>
        <v>0.27468854451534486</v>
      </c>
      <c r="CB15" s="187">
        <f>L3dati!CS15</f>
        <v>3.0209662716499546</v>
      </c>
      <c r="CC15" s="46">
        <f>L3dati!CT15/L3dati!$CZ15</f>
        <v>0.646484375</v>
      </c>
      <c r="CD15" s="46">
        <f>L3dati!CU15/L3dati!$CZ15</f>
        <v>0.19921875</v>
      </c>
      <c r="CE15" s="46">
        <f>L3dati!CV15/L3dati!$CZ15</f>
        <v>7.03125E-2</v>
      </c>
      <c r="CF15" s="46">
        <f>L3dati!CW15/L3dati!$CZ15</f>
        <v>7.421875E-2</v>
      </c>
      <c r="CG15" s="46">
        <f>L3dati!CX15/L3dati!$CZ15</f>
        <v>9.765625E-3</v>
      </c>
      <c r="CH15" s="191">
        <f>L3dati!CY15</f>
        <v>3.5680473372781063</v>
      </c>
      <c r="CI15" s="188">
        <f>L3dati!CZ15</f>
        <v>512</v>
      </c>
      <c r="CJ15" s="46">
        <f>L3dati!DA15/L3dati!$CZ15</f>
        <v>0.509765625</v>
      </c>
      <c r="CK15" s="46">
        <f>L3dati!DB15/L3dati!$CZ15</f>
        <v>0.322265625</v>
      </c>
      <c r="CL15" s="46">
        <f>L3dati!DC15/L3dati!$CZ15</f>
        <v>0.154296875</v>
      </c>
      <c r="CM15" s="46">
        <f>L3dati!DD15/L3dati!$CZ15</f>
        <v>1.3671875E-2</v>
      </c>
      <c r="CN15" s="193">
        <f>L3dati!DE15</f>
        <v>91.51953125</v>
      </c>
      <c r="CO15" s="46">
        <f>L3dati!DF15/L3dati!$DL15</f>
        <v>0.6827094474153298</v>
      </c>
      <c r="CP15" s="46">
        <f>L3dati!DG15/L3dati!$DL15</f>
        <v>0.19964349376114082</v>
      </c>
      <c r="CQ15" s="46">
        <f>L3dati!DH15/L3dati!$DL15</f>
        <v>6.7736185383244205E-2</v>
      </c>
      <c r="CR15" s="46">
        <f>L3dati!DI15/L3dati!$DL15</f>
        <v>3.2085561497326207E-2</v>
      </c>
      <c r="CS15" s="46">
        <f>L3dati!DJ15/L3dati!$DL15</f>
        <v>1.7825311942959002E-2</v>
      </c>
      <c r="CT15" s="191">
        <f>L3dati!DK15</f>
        <v>3.439201451905626</v>
      </c>
      <c r="CU15" s="188">
        <f>L3dati!DL15</f>
        <v>561</v>
      </c>
      <c r="CV15" s="46">
        <f>L3dati!DM15/L3dati!$DL15</f>
        <v>0.52762923351158642</v>
      </c>
      <c r="CW15" s="46">
        <f>L3dati!DN15/L3dati!$DL15</f>
        <v>0.33155080213903743</v>
      </c>
      <c r="CX15" s="46">
        <f>L3dati!DO15/L3dati!$DL15</f>
        <v>0.12477718360071301</v>
      </c>
      <c r="CY15" s="46">
        <f>L3dati!DP15/L3dati!$DL15</f>
        <v>1.6042780748663103E-2</v>
      </c>
      <c r="CZ15" s="193">
        <f>L3dati!DQ15</f>
        <v>91.090909090909093</v>
      </c>
      <c r="DA15" s="46">
        <f>L3dati!DR15/L3dati!$DX15</f>
        <v>0.69609507640067914</v>
      </c>
      <c r="DB15" s="46">
        <f>L3dati!DS15/L3dati!$DX15</f>
        <v>0.19185059422750425</v>
      </c>
      <c r="DC15" s="46">
        <f>L3dati!DT15/L3dati!$DX15</f>
        <v>6.7911714770797965E-2</v>
      </c>
      <c r="DD15" s="46">
        <f>L3dati!DU15/L3dati!$DX15</f>
        <v>2.8862478777589132E-2</v>
      </c>
      <c r="DE15" s="46">
        <f>L3dati!DV15/L3dati!$DX15</f>
        <v>1.5280135823429542E-2</v>
      </c>
      <c r="DF15" s="191">
        <f>L3dati!DW15</f>
        <v>3.420689655172414</v>
      </c>
      <c r="DG15" s="188">
        <f>L3dati!DX15</f>
        <v>589</v>
      </c>
      <c r="DH15" s="46">
        <f>L3dati!DY15/L3dati!$DX15</f>
        <v>0.46349745331069608</v>
      </c>
      <c r="DI15" s="46">
        <f>L3dati!DZ15/L3dati!$DX15</f>
        <v>0.3837011884550085</v>
      </c>
      <c r="DJ15" s="46">
        <f>L3dati!EA15/L3dati!$DX15</f>
        <v>0.13582342954159593</v>
      </c>
      <c r="DK15" s="46">
        <f>L3dati!EB15/L3dati!$DX15</f>
        <v>1.6977928692699491E-2</v>
      </c>
      <c r="DL15" s="193">
        <f>L3dati!EC15</f>
        <v>92.071307300509332</v>
      </c>
      <c r="DM15" s="46">
        <f>L3dati!ED15/L3dati!$EH15</f>
        <v>0.2848360655737705</v>
      </c>
      <c r="DN15" s="46">
        <f>L3dati!EE15/L3dati!$EH15</f>
        <v>0.60450819672131151</v>
      </c>
      <c r="DO15" s="46">
        <f>L3dati!EF15/L3dati!$EH15</f>
        <v>9.0163934426229511E-2</v>
      </c>
      <c r="DP15" s="46">
        <f>L3dati!EG15/L3dati!$EH15</f>
        <v>2.0491803278688523E-2</v>
      </c>
      <c r="DQ15" s="47">
        <f>L3dati!EH15</f>
        <v>488</v>
      </c>
      <c r="DR15" s="46">
        <f>L3dati!EI15/L3dati!$EH15</f>
        <v>0.76844262295081966</v>
      </c>
      <c r="DS15" s="46">
        <f>L3dati!EJ15/L3dati!$EH15</f>
        <v>9.4262295081967207E-2</v>
      </c>
      <c r="DT15" s="46">
        <f>L3dati!EK15/L3dati!$EH15</f>
        <v>5.737704918032787E-2</v>
      </c>
      <c r="DU15" s="46">
        <f>L3dati!EL15/L3dati!$EH15</f>
        <v>6.3524590163934427E-2</v>
      </c>
      <c r="DV15" s="192">
        <f>L3dati!EM15/L3dati!$EH15</f>
        <v>1.6393442622950821E-2</v>
      </c>
      <c r="DW15" s="46">
        <f>L3dati!EN15/L3dati!$ER15</f>
        <v>0.24399260628465805</v>
      </c>
      <c r="DX15" s="46">
        <f>L3dati!EO15/L3dati!$ER15</f>
        <v>0.65249537892791132</v>
      </c>
      <c r="DY15" s="46">
        <f>L3dati!EP15/L3dati!$ER15</f>
        <v>9.2421441774491686E-2</v>
      </c>
      <c r="DZ15" s="46">
        <f>L3dati!EQ15/L3dati!$ER15</f>
        <v>1.1090573012939002E-2</v>
      </c>
      <c r="EA15" s="47">
        <f>L3dati!ER15</f>
        <v>541</v>
      </c>
      <c r="EB15" s="46">
        <f>L3dati!ES15/L3dati!$ER15</f>
        <v>0.76155268022181144</v>
      </c>
      <c r="EC15" s="46">
        <f>L3dati!ET15/L3dati!$ER15</f>
        <v>8.8724584103512014E-2</v>
      </c>
      <c r="ED15" s="46">
        <f>L3dati!EU15/L3dati!$ER15</f>
        <v>4.8059149722735672E-2</v>
      </c>
      <c r="EE15" s="46">
        <f>L3dati!EV15/L3dati!$ER15</f>
        <v>8.6876155268022184E-2</v>
      </c>
      <c r="EF15" s="192">
        <f>L3dati!EW15/L3dati!$ER15</f>
        <v>1.4787430683918669E-2</v>
      </c>
      <c r="EG15" s="46">
        <f>L3dati!EX15/L3dati!$FB15</f>
        <v>0.27303754266211605</v>
      </c>
      <c r="EH15" s="46">
        <f>L3dati!EY15/L3dati!$FB15</f>
        <v>0.60068259385665534</v>
      </c>
      <c r="EI15" s="46">
        <f>L3dati!EZ15/L3dati!$FB15</f>
        <v>0.10921501706484642</v>
      </c>
      <c r="EJ15" s="46">
        <f>L3dati!FA15/L3dati!$FB15</f>
        <v>1.7064846416382253E-2</v>
      </c>
      <c r="EK15" s="47">
        <f>L3dati!FB15</f>
        <v>586</v>
      </c>
      <c r="EL15" s="46">
        <f>L3dati!FC15/L3dati!$FB15</f>
        <v>0.74232081911262804</v>
      </c>
      <c r="EM15" s="46">
        <f>L3dati!FD15/L3dati!$FB15</f>
        <v>8.8737201365187715E-2</v>
      </c>
      <c r="EN15" s="46">
        <f>L3dati!FE15/L3dati!$FB15</f>
        <v>5.4607508532423209E-2</v>
      </c>
      <c r="EO15" s="46">
        <f>L3dati!FF15/L3dati!$FB15</f>
        <v>9.8976109215017066E-2</v>
      </c>
      <c r="EP15" s="46">
        <f>L3dati!FG15/L3dati!$FB15</f>
        <v>1.5358361774744027E-2</v>
      </c>
    </row>
    <row r="16" spans="1:146" s="50" customFormat="1" ht="10.5" customHeight="1" x14ac:dyDescent="0.2">
      <c r="A16" s="26">
        <v>365</v>
      </c>
      <c r="B16" s="26"/>
      <c r="C16" s="27">
        <v>23</v>
      </c>
      <c r="D16" s="28" t="s">
        <v>139</v>
      </c>
      <c r="E16" s="27" t="s">
        <v>111</v>
      </c>
      <c r="F16" s="27" t="s">
        <v>132</v>
      </c>
      <c r="G16" s="27" t="s">
        <v>140</v>
      </c>
      <c r="H16" s="30">
        <f>L3dati!P16</f>
        <v>206</v>
      </c>
      <c r="I16" s="45">
        <f>L3dati!Q16/L3dati!$P16</f>
        <v>0.35436893203883496</v>
      </c>
      <c r="J16" s="45">
        <f>L3dati!R16/L3dati!$P16</f>
        <v>0.29126213592233008</v>
      </c>
      <c r="K16" s="45">
        <f>L3dati!S16/L3dati!$P16</f>
        <v>0.32038834951456313</v>
      </c>
      <c r="L16" s="45">
        <f>L3dati!T16/L3dati!$P16</f>
        <v>9.7087378640776691E-3</v>
      </c>
      <c r="M16" s="45">
        <f>L3dati!U16/L3dati!$P16</f>
        <v>2.4271844660194174E-2</v>
      </c>
      <c r="N16" s="32">
        <f>L3dati!V16</f>
        <v>90.158415841584159</v>
      </c>
      <c r="O16" s="32">
        <f>L3dati!W16</f>
        <v>78.955999999999904</v>
      </c>
      <c r="P16" s="30">
        <f>L3dati!X16</f>
        <v>246</v>
      </c>
      <c r="Q16" s="45">
        <f>L3dati!Y16/L3dati!$X16</f>
        <v>0.30081300813008133</v>
      </c>
      <c r="R16" s="45">
        <f>L3dati!Z16/L3dati!$X16</f>
        <v>0.3983739837398374</v>
      </c>
      <c r="S16" s="45">
        <f>L3dati!AA16/L3dati!$X16</f>
        <v>0.27235772357723576</v>
      </c>
      <c r="T16" s="45">
        <f>L3dati!AB16/L3dati!$X16</f>
        <v>8.130081300813009E-3</v>
      </c>
      <c r="U16" s="45">
        <f>L3dati!AC16/L3dati!$X16</f>
        <v>2.032520325203252E-2</v>
      </c>
      <c r="V16" s="32">
        <f>L3dati!AD16</f>
        <v>90.390946502057616</v>
      </c>
      <c r="W16" s="32">
        <f>L3dati!AE16</f>
        <v>77.74223577235766</v>
      </c>
      <c r="X16" s="30">
        <f>L3dati!AF16</f>
        <v>282</v>
      </c>
      <c r="Y16" s="45">
        <f>L3dati!AG16/L3dati!$AF16</f>
        <v>0.26950354609929078</v>
      </c>
      <c r="Z16" s="45">
        <f>L3dati!AH16/L3dati!$AF16</f>
        <v>0.42198581560283688</v>
      </c>
      <c r="AA16" s="45">
        <f>L3dati!AI16/L3dati!$AF16</f>
        <v>0.28368794326241137</v>
      </c>
      <c r="AB16" s="45">
        <f>L3dati!AJ16/L3dati!$AF16</f>
        <v>3.5460992907801418E-3</v>
      </c>
      <c r="AC16" s="45">
        <f>L3dati!AK16/L3dati!$AF16</f>
        <v>2.1276595744680851E-2</v>
      </c>
      <c r="AD16" s="32">
        <f>L3dati!AL16</f>
        <v>89.521582733812949</v>
      </c>
      <c r="AE16" s="32">
        <f>L3dati!AM16</f>
        <v>75.678404255319208</v>
      </c>
      <c r="AF16" s="184">
        <f>L3dati!AW16/L3dati!$H16</f>
        <v>0.49171270718232046</v>
      </c>
      <c r="AG16" s="184">
        <f>L3dati!AX16/L3dati!$H16</f>
        <v>0.40883977900552487</v>
      </c>
      <c r="AH16" s="184">
        <f>L3dati!AY16/L3dati!$H16</f>
        <v>9.9447513812154692E-2</v>
      </c>
      <c r="AI16" s="184">
        <f>L3dati!AZ16/L3dati!$P16</f>
        <v>0.529126213592233</v>
      </c>
      <c r="AJ16" s="184">
        <f>L3dati!BA16/L3dati!$P16</f>
        <v>0.37378640776699029</v>
      </c>
      <c r="AK16" s="184">
        <f>L3dati!BB16/L3dati!$P16</f>
        <v>9.7087378640776698E-2</v>
      </c>
      <c r="AL16" s="184">
        <f>L3dati!BC16/L3dati!$X16</f>
        <v>0.56504065040650409</v>
      </c>
      <c r="AM16" s="184">
        <f>L3dati!BD16/L3dati!$X16</f>
        <v>0.36585365853658536</v>
      </c>
      <c r="AN16" s="184">
        <f>L3dati!BE16/L3dati!$X16</f>
        <v>6.910569105691057E-2</v>
      </c>
      <c r="AO16" s="184">
        <f>L3dati!BF16/L3dati!$BM16</f>
        <v>6.3091482649842269E-3</v>
      </c>
      <c r="AP16" s="184">
        <f>L3dati!BG16/L3dati!$BM16</f>
        <v>7.2555205047318619E-2</v>
      </c>
      <c r="AQ16" s="184">
        <f>L3dati!BH16/L3dati!$BN16</f>
        <v>2.8089887640449437E-3</v>
      </c>
      <c r="AR16" s="184">
        <f>L3dati!BI16/L3dati!$BN16</f>
        <v>4.49438202247191E-2</v>
      </c>
      <c r="AS16" s="184">
        <f>L3dati!BJ16/L3dati!BO16</f>
        <v>0</v>
      </c>
      <c r="AT16" s="184">
        <f>L3dati!BK16/L3dati!BO16</f>
        <v>4.1362530413625302E-2</v>
      </c>
      <c r="AU16" s="30">
        <f>L3dati!BL16</f>
        <v>291</v>
      </c>
      <c r="AV16" s="30">
        <f>L3dati!BM16</f>
        <v>317</v>
      </c>
      <c r="AW16" s="30">
        <f>L3dati!BN16</f>
        <v>356</v>
      </c>
      <c r="AX16" s="30">
        <f>L3dati!BO16</f>
        <v>411</v>
      </c>
      <c r="AY16" s="46">
        <f>L3dati!BP16/SUM(L3dati!$BP16:$BS16)</f>
        <v>2.744310575635877E-2</v>
      </c>
      <c r="AZ16" s="46">
        <f>L3dati!BQ16/SUM(L3dati!$BP16:$BS16)</f>
        <v>0.12751004016064257</v>
      </c>
      <c r="BA16" s="46">
        <f>L3dati!BR16/SUM(L3dati!$BP16:$BS16)</f>
        <v>0.38721552878179383</v>
      </c>
      <c r="BB16" s="46">
        <f>L3dati!BS16/SUM(L3dati!$BP16:$BS16)</f>
        <v>0.45783132530120479</v>
      </c>
      <c r="BC16" s="185">
        <f>L3dati!BT16</f>
        <v>3.2754350736278446</v>
      </c>
      <c r="BD16" s="46">
        <f>L3dati!BU16/SUM(L3dati!$BU16:$BX16)</f>
        <v>5.3212851405622492E-2</v>
      </c>
      <c r="BE16" s="46">
        <f>L3dati!BV16/SUM(L3dati!$BU16:$BX16)</f>
        <v>0.12416331994645248</v>
      </c>
      <c r="BF16" s="46">
        <f>L3dati!BW16/SUM(L3dati!$BU16:$BX16)</f>
        <v>0.46887550200803213</v>
      </c>
      <c r="BG16" s="46">
        <f>L3dati!BX16/SUM(L3dati!$BU16:$BX16)</f>
        <v>0.35374832663989292</v>
      </c>
      <c r="BH16" s="187">
        <f>L3dati!BY16</f>
        <v>3.1231593038821956</v>
      </c>
      <c r="BI16" s="46">
        <f>L3dati!BZ16/SUM(L3dati!$BZ16:$CC16)</f>
        <v>2.5288002247822423E-2</v>
      </c>
      <c r="BJ16" s="46">
        <f>L3dati!CA16/SUM(L3dati!$BZ16:$CC16)</f>
        <v>0.11632481033998314</v>
      </c>
      <c r="BK16" s="46">
        <f>L3dati!CB16/SUM(L3dati!$BZ16:$CC16)</f>
        <v>0.41697105928631639</v>
      </c>
      <c r="BL16" s="46">
        <f>L3dati!CC16/SUM(L3dati!$BZ16:$CC16)</f>
        <v>0.44141612812587805</v>
      </c>
      <c r="BM16" s="185">
        <f>L3dati!CD16</f>
        <v>3.2745153132902503</v>
      </c>
      <c r="BN16" s="46">
        <f>L3dati!CE16/SUM(L3dati!$CE16:$CH16)</f>
        <v>5.2823826917673504E-2</v>
      </c>
      <c r="BO16" s="46">
        <f>L3dati!CF16/SUM(L3dati!$CE16:$CH16)</f>
        <v>0.12138241078954763</v>
      </c>
      <c r="BP16" s="46">
        <f>L3dati!CG16/SUM(L3dati!$CE16:$CH16)</f>
        <v>0.48890137679123347</v>
      </c>
      <c r="BQ16" s="46">
        <f>L3dati!CH16/SUM(L3dati!$CE16:$CH16)</f>
        <v>0.33689238550154538</v>
      </c>
      <c r="BR16" s="187">
        <f>L3dati!CI16</f>
        <v>3.1098623208766507</v>
      </c>
      <c r="BS16" s="46">
        <f>L3dati!CJ16/SUM(L3dati!$CJ16:$CM16)</f>
        <v>2.7762947143619862E-2</v>
      </c>
      <c r="BT16" s="46">
        <f>L3dati!CK16/SUM(L3dati!$CJ16:$CM16)</f>
        <v>0.12546716497597438</v>
      </c>
      <c r="BU16" s="46">
        <f>L3dati!CL16/SUM(L3dati!$CJ16:$CM16)</f>
        <v>0.39989321943406297</v>
      </c>
      <c r="BV16" s="46">
        <f>L3dati!CM16/SUM(L3dati!$CJ16:$CM16)</f>
        <v>0.44687666844634277</v>
      </c>
      <c r="BW16" s="185">
        <f>L3dati!CN16</f>
        <v>3.2658836091831285</v>
      </c>
      <c r="BX16" s="46">
        <f>L3dati!CO16/SUM(L3dati!$CO16:$CR16)</f>
        <v>4.7517351841964761E-2</v>
      </c>
      <c r="BY16" s="46">
        <f>L3dati!CP16/SUM(L3dati!$CO16:$CR16)</f>
        <v>0.1388147357180993</v>
      </c>
      <c r="BZ16" s="46">
        <f>L3dati!CQ16/SUM(L3dati!$CO16:$CR16)</f>
        <v>0.46235985050720768</v>
      </c>
      <c r="CA16" s="46">
        <f>L3dati!CR16/SUM(L3dati!$CO16:$CR16)</f>
        <v>0.35130806193272823</v>
      </c>
      <c r="CB16" s="187">
        <f>L3dati!CS16</f>
        <v>3.1174586225306995</v>
      </c>
      <c r="CC16" s="46">
        <f>L3dati!CT16/L3dati!$CZ16</f>
        <v>0.63114754098360659</v>
      </c>
      <c r="CD16" s="46">
        <f>L3dati!CU16/L3dati!$CZ16</f>
        <v>0.28688524590163933</v>
      </c>
      <c r="CE16" s="46">
        <f>L3dati!CV16/L3dati!$CZ16</f>
        <v>4.9180327868852458E-2</v>
      </c>
      <c r="CF16" s="46">
        <f>L3dati!CW16/L3dati!$CZ16</f>
        <v>3.2786885245901641E-2</v>
      </c>
      <c r="CG16" s="46">
        <f>L3dati!CX16/L3dati!$CZ16</f>
        <v>0</v>
      </c>
      <c r="CH16" s="191">
        <f>L3dati!CY16</f>
        <v>3.4836065573770494</v>
      </c>
      <c r="CI16" s="188">
        <f>L3dati!CZ16</f>
        <v>122</v>
      </c>
      <c r="CJ16" s="46">
        <f>L3dati!DA16/L3dati!$CZ16</f>
        <v>0.37704918032786883</v>
      </c>
      <c r="CK16" s="46">
        <f>L3dati!DB16/L3dati!$CZ16</f>
        <v>0.33606557377049179</v>
      </c>
      <c r="CL16" s="46">
        <f>L3dati!DC16/L3dati!$CZ16</f>
        <v>0.23770491803278687</v>
      </c>
      <c r="CM16" s="46">
        <f>L3dati!DD16/L3dati!$CZ16</f>
        <v>4.9180327868852458E-2</v>
      </c>
      <c r="CN16" s="193">
        <f>L3dati!DE16</f>
        <v>95.098360655737707</v>
      </c>
      <c r="CO16" s="46">
        <f>L3dati!DF16/L3dati!$DL16</f>
        <v>0.63358778625954193</v>
      </c>
      <c r="CP16" s="46">
        <f>L3dati!DG16/L3dati!$DL16</f>
        <v>0.24427480916030533</v>
      </c>
      <c r="CQ16" s="46">
        <f>L3dati!DH16/L3dati!$DL16</f>
        <v>3.8167938931297711E-2</v>
      </c>
      <c r="CR16" s="46">
        <f>L3dati!DI16/L3dati!$DL16</f>
        <v>4.5801526717557252E-2</v>
      </c>
      <c r="CS16" s="46">
        <f>L3dati!DJ16/L3dati!$DL16</f>
        <v>3.8167938931297711E-2</v>
      </c>
      <c r="CT16" s="191">
        <f>L3dati!DK16</f>
        <v>3.4761904761904763</v>
      </c>
      <c r="CU16" s="188">
        <f>L3dati!DL16</f>
        <v>131</v>
      </c>
      <c r="CV16" s="46">
        <f>L3dati!DM16/L3dati!$DL16</f>
        <v>0.21374045801526717</v>
      </c>
      <c r="CW16" s="46">
        <f>L3dati!DN16/L3dati!$DL16</f>
        <v>0.39694656488549618</v>
      </c>
      <c r="CX16" s="46">
        <f>L3dati!DO16/L3dati!$DL16</f>
        <v>0.30534351145038169</v>
      </c>
      <c r="CY16" s="46">
        <f>L3dati!DP16/L3dati!$DL16</f>
        <v>8.3969465648854963E-2</v>
      </c>
      <c r="CZ16" s="193">
        <f>L3dati!DQ16</f>
        <v>97.496183206106863</v>
      </c>
      <c r="DA16" s="46">
        <f>L3dati!DR16/L3dati!$DX16</f>
        <v>0.66666666666666663</v>
      </c>
      <c r="DB16" s="46">
        <f>L3dati!DS16/L3dati!$DX16</f>
        <v>0.21818181818181817</v>
      </c>
      <c r="DC16" s="46">
        <f>L3dati!DT16/L3dati!$DX16</f>
        <v>7.8787878787878782E-2</v>
      </c>
      <c r="DD16" s="46">
        <f>L3dati!DU16/L3dati!$DX16</f>
        <v>3.0303030303030304E-2</v>
      </c>
      <c r="DE16" s="46">
        <f>L3dati!DV16/L3dati!$DX16</f>
        <v>6.0606060606060606E-3</v>
      </c>
      <c r="DF16" s="191">
        <f>L3dati!DW16</f>
        <v>3.4695121951219514</v>
      </c>
      <c r="DG16" s="188">
        <f>L3dati!DX16</f>
        <v>165</v>
      </c>
      <c r="DH16" s="46">
        <f>L3dati!DY16/L3dati!$DX16</f>
        <v>0.24848484848484848</v>
      </c>
      <c r="DI16" s="46">
        <f>L3dati!DZ16/L3dati!$DX16</f>
        <v>0.38787878787878788</v>
      </c>
      <c r="DJ16" s="46">
        <f>L3dati!EA16/L3dati!$DX16</f>
        <v>0.26666666666666666</v>
      </c>
      <c r="DK16" s="46">
        <f>L3dati!EB16/L3dati!$DX16</f>
        <v>9.696969696969697E-2</v>
      </c>
      <c r="DL16" s="193">
        <f>L3dati!EC16</f>
        <v>97.569696969696963</v>
      </c>
      <c r="DM16" s="46">
        <f>L3dati!ED16/L3dati!$EH16</f>
        <v>0.36036036036036034</v>
      </c>
      <c r="DN16" s="46">
        <f>L3dati!EE16/L3dati!$EH16</f>
        <v>0.59459459459459463</v>
      </c>
      <c r="DO16" s="46">
        <f>L3dati!EF16/L3dati!$EH16</f>
        <v>3.6036036036036036E-2</v>
      </c>
      <c r="DP16" s="46">
        <f>L3dati!EG16/L3dati!$EH16</f>
        <v>9.0090090090090089E-3</v>
      </c>
      <c r="DQ16" s="47">
        <f>L3dati!EH16</f>
        <v>111</v>
      </c>
      <c r="DR16" s="46">
        <f>L3dati!EI16/L3dati!$EH16</f>
        <v>0.72972972972972971</v>
      </c>
      <c r="DS16" s="46">
        <f>L3dati!EJ16/L3dati!$EH16</f>
        <v>0.1981981981981982</v>
      </c>
      <c r="DT16" s="46">
        <f>L3dati!EK16/L3dati!$EH16</f>
        <v>1.8018018018018018E-2</v>
      </c>
      <c r="DU16" s="46">
        <f>L3dati!EL16/L3dati!$EH16</f>
        <v>5.4054054054054057E-2</v>
      </c>
      <c r="DV16" s="192">
        <f>L3dati!EM16/L3dati!$EH16</f>
        <v>0</v>
      </c>
      <c r="DW16" s="46">
        <f>L3dati!EN16/L3dati!$ER16</f>
        <v>0.33582089552238809</v>
      </c>
      <c r="DX16" s="46">
        <f>L3dati!EO16/L3dati!$ER16</f>
        <v>0.55970149253731338</v>
      </c>
      <c r="DY16" s="46">
        <f>L3dati!EP16/L3dati!$ER16</f>
        <v>9.7014925373134331E-2</v>
      </c>
      <c r="DZ16" s="46">
        <f>L3dati!EQ16/L3dati!$ER16</f>
        <v>7.462686567164179E-3</v>
      </c>
      <c r="EA16" s="47">
        <f>L3dati!ER16</f>
        <v>134</v>
      </c>
      <c r="EB16" s="46">
        <f>L3dati!ES16/L3dati!$ER16</f>
        <v>0.72388059701492535</v>
      </c>
      <c r="EC16" s="46">
        <f>L3dati!ET16/L3dati!$ER16</f>
        <v>0.1417910447761194</v>
      </c>
      <c r="ED16" s="46">
        <f>L3dati!EU16/L3dati!$ER16</f>
        <v>5.2238805970149252E-2</v>
      </c>
      <c r="EE16" s="46">
        <f>L3dati!EV16/L3dati!$ER16</f>
        <v>8.2089552238805971E-2</v>
      </c>
      <c r="EF16" s="192">
        <f>L3dati!EW16/L3dati!$ER16</f>
        <v>0</v>
      </c>
      <c r="EG16" s="46">
        <f>L3dati!EX16/L3dati!$FB16</f>
        <v>0.36942675159235666</v>
      </c>
      <c r="EH16" s="46">
        <f>L3dati!EY16/L3dati!$FB16</f>
        <v>0.52229299363057324</v>
      </c>
      <c r="EI16" s="46">
        <f>L3dati!EZ16/L3dati!$FB16</f>
        <v>0.10191082802547771</v>
      </c>
      <c r="EJ16" s="46">
        <f>L3dati!FA16/L3dati!$FB16</f>
        <v>6.369426751592357E-3</v>
      </c>
      <c r="EK16" s="47">
        <f>L3dati!FB16</f>
        <v>157</v>
      </c>
      <c r="EL16" s="46">
        <f>L3dati!FC16/L3dati!$FB16</f>
        <v>0.76433121019108285</v>
      </c>
      <c r="EM16" s="46">
        <f>L3dati!FD16/L3dati!$FB16</f>
        <v>9.5541401273885357E-2</v>
      </c>
      <c r="EN16" s="46">
        <f>L3dati!FE16/L3dati!$FB16</f>
        <v>3.1847133757961783E-2</v>
      </c>
      <c r="EO16" s="46">
        <f>L3dati!FF16/L3dati!$FB16</f>
        <v>0.10828025477707007</v>
      </c>
      <c r="EP16" s="46">
        <f>L3dati!FG16/L3dati!$FB16</f>
        <v>0</v>
      </c>
    </row>
    <row r="17" spans="1:146" s="50" customFormat="1" ht="10.5" customHeight="1" x14ac:dyDescent="0.2">
      <c r="A17" s="26">
        <v>405</v>
      </c>
      <c r="B17" s="26"/>
      <c r="C17" s="27">
        <v>24</v>
      </c>
      <c r="D17" s="28" t="s">
        <v>136</v>
      </c>
      <c r="E17" s="27" t="s">
        <v>124</v>
      </c>
      <c r="F17" s="27" t="s">
        <v>132</v>
      </c>
      <c r="G17" s="27" t="s">
        <v>141</v>
      </c>
      <c r="H17" s="30">
        <f>L3dati!P17</f>
        <v>0</v>
      </c>
      <c r="I17" s="45"/>
      <c r="J17" s="45"/>
      <c r="K17" s="45"/>
      <c r="L17" s="45"/>
      <c r="M17" s="45"/>
      <c r="N17" s="32"/>
      <c r="O17" s="32"/>
      <c r="P17" s="30">
        <f>L3dati!X17</f>
        <v>0</v>
      </c>
      <c r="Q17" s="45"/>
      <c r="R17" s="45"/>
      <c r="S17" s="45"/>
      <c r="T17" s="45"/>
      <c r="U17" s="45"/>
      <c r="V17" s="32"/>
      <c r="W17" s="32"/>
      <c r="X17" s="30">
        <f>L3dati!AF17</f>
        <v>0</v>
      </c>
      <c r="Y17" s="45"/>
      <c r="Z17" s="45"/>
      <c r="AA17" s="45"/>
      <c r="AB17" s="45"/>
      <c r="AC17" s="45"/>
      <c r="AD17" s="32"/>
      <c r="AE17" s="32"/>
      <c r="AF17" s="184"/>
      <c r="AG17" s="184"/>
      <c r="AH17" s="184"/>
      <c r="AI17" s="184"/>
      <c r="AJ17" s="184"/>
      <c r="AK17" s="184"/>
      <c r="AL17" s="184"/>
      <c r="AM17" s="184"/>
      <c r="AN17" s="184"/>
      <c r="AO17" s="184"/>
      <c r="AP17" s="184"/>
      <c r="AQ17" s="184"/>
      <c r="AR17" s="184"/>
      <c r="AS17" s="184"/>
      <c r="AT17" s="184"/>
      <c r="AU17" s="30">
        <f>L3dati!BL17</f>
        <v>0</v>
      </c>
      <c r="AV17" s="30">
        <f>L3dati!BM17</f>
        <v>0</v>
      </c>
      <c r="AW17" s="30">
        <f>L3dati!BN17</f>
        <v>0</v>
      </c>
      <c r="AX17" s="30">
        <f>L3dati!BO17</f>
        <v>0</v>
      </c>
      <c r="AY17" s="46"/>
      <c r="AZ17" s="46"/>
      <c r="BA17" s="46"/>
      <c r="BB17" s="46"/>
      <c r="BC17" s="185"/>
      <c r="BD17" s="46"/>
      <c r="BE17" s="46"/>
      <c r="BF17" s="46"/>
      <c r="BG17" s="46"/>
      <c r="BH17" s="187"/>
      <c r="BI17" s="46"/>
      <c r="BJ17" s="46"/>
      <c r="BK17" s="46"/>
      <c r="BL17" s="46"/>
      <c r="BM17" s="185"/>
      <c r="BN17" s="46"/>
      <c r="BO17" s="46"/>
      <c r="BP17" s="46"/>
      <c r="BQ17" s="46"/>
      <c r="BR17" s="187"/>
      <c r="BS17" s="46"/>
      <c r="BT17" s="46"/>
      <c r="BU17" s="46"/>
      <c r="BV17" s="46"/>
      <c r="BW17" s="185"/>
      <c r="BX17" s="46"/>
      <c r="BY17" s="46"/>
      <c r="BZ17" s="46"/>
      <c r="CA17" s="46"/>
      <c r="CB17" s="187"/>
      <c r="CC17" s="46">
        <f>L3dati!CT17/L3dati!$CZ17</f>
        <v>0</v>
      </c>
      <c r="CD17" s="46">
        <f>L3dati!CU17/L3dati!$CZ17</f>
        <v>0</v>
      </c>
      <c r="CE17" s="46">
        <f>L3dati!CV17/L3dati!$CZ17</f>
        <v>0</v>
      </c>
      <c r="CF17" s="46">
        <f>L3dati!CW17/L3dati!$CZ17</f>
        <v>1</v>
      </c>
      <c r="CG17" s="46">
        <f>L3dati!CX17/L3dati!$CZ17</f>
        <v>0</v>
      </c>
      <c r="CH17" s="191">
        <f>L3dati!CY17</f>
        <v>6</v>
      </c>
      <c r="CI17" s="188">
        <f>L3dati!CZ17</f>
        <v>1</v>
      </c>
      <c r="CJ17" s="46">
        <f>L3dati!DA17/L3dati!$CZ17</f>
        <v>1</v>
      </c>
      <c r="CK17" s="46">
        <f>L3dati!DB17/L3dati!$CZ17</f>
        <v>0</v>
      </c>
      <c r="CL17" s="46">
        <f>L3dati!DC17/L3dati!$CZ17</f>
        <v>0</v>
      </c>
      <c r="CM17" s="46">
        <f>L3dati!DD17/L3dati!$CZ17</f>
        <v>0</v>
      </c>
      <c r="CN17" s="193">
        <f>L3dati!DE17</f>
        <v>83</v>
      </c>
      <c r="CO17" s="46"/>
      <c r="CP17" s="46"/>
      <c r="CQ17" s="46"/>
      <c r="CR17" s="46"/>
      <c r="CS17" s="46"/>
      <c r="CT17" s="191"/>
      <c r="CU17" s="188">
        <f>L3dati!DL17</f>
        <v>0</v>
      </c>
      <c r="CV17" s="46"/>
      <c r="CW17" s="46"/>
      <c r="CX17" s="46"/>
      <c r="CY17" s="46"/>
      <c r="CZ17" s="193"/>
      <c r="DA17" s="46"/>
      <c r="DB17" s="46"/>
      <c r="DC17" s="46"/>
      <c r="DD17" s="46"/>
      <c r="DE17" s="46"/>
      <c r="DF17" s="191"/>
      <c r="DG17" s="188"/>
      <c r="DH17" s="46"/>
      <c r="DI17" s="46"/>
      <c r="DJ17" s="46"/>
      <c r="DK17" s="46"/>
      <c r="DL17" s="193"/>
      <c r="DM17" s="46"/>
      <c r="DN17" s="46"/>
      <c r="DO17" s="46"/>
      <c r="DP17" s="46"/>
      <c r="DQ17" s="47">
        <f>L3dati!EH17</f>
        <v>0</v>
      </c>
      <c r="DR17" s="46"/>
      <c r="DS17" s="46"/>
      <c r="DT17" s="46"/>
      <c r="DU17" s="46"/>
      <c r="DV17" s="192"/>
      <c r="DW17" s="46"/>
      <c r="DX17" s="46"/>
      <c r="DY17" s="46"/>
      <c r="DZ17" s="46"/>
      <c r="EA17" s="47">
        <f>L3dati!ER17</f>
        <v>0</v>
      </c>
      <c r="EB17" s="46"/>
      <c r="EC17" s="46"/>
      <c r="ED17" s="46"/>
      <c r="EE17" s="46"/>
      <c r="EF17" s="192"/>
      <c r="EG17" s="46"/>
      <c r="EH17" s="46"/>
      <c r="EI17" s="46"/>
      <c r="EJ17" s="46"/>
      <c r="EK17" s="47">
        <f>L3dati!FB17</f>
        <v>0</v>
      </c>
      <c r="EL17" s="46"/>
      <c r="EM17" s="46"/>
      <c r="EN17" s="46"/>
      <c r="EO17" s="46"/>
      <c r="EP17" s="46"/>
    </row>
    <row r="18" spans="1:146" s="50" customFormat="1" ht="10.5" customHeight="1" x14ac:dyDescent="0.2">
      <c r="A18" s="26">
        <v>367</v>
      </c>
      <c r="B18" s="26"/>
      <c r="C18" s="27">
        <v>25</v>
      </c>
      <c r="D18" s="28" t="s">
        <v>142</v>
      </c>
      <c r="E18" s="27" t="s">
        <v>126</v>
      </c>
      <c r="F18" s="27" t="s">
        <v>132</v>
      </c>
      <c r="G18" s="27" t="s">
        <v>143</v>
      </c>
      <c r="H18" s="30">
        <f>L3dati!P18</f>
        <v>91</v>
      </c>
      <c r="I18" s="45">
        <f>L3dati!Q18/L3dati!$P18</f>
        <v>0.51648351648351654</v>
      </c>
      <c r="J18" s="45">
        <f>L3dati!R18/L3dati!$P18</f>
        <v>0.38461538461538464</v>
      </c>
      <c r="K18" s="45">
        <f>L3dati!S18/L3dati!$P18</f>
        <v>4.3956043956043959E-2</v>
      </c>
      <c r="L18" s="45">
        <f>L3dati!T18/L3dati!$P18</f>
        <v>1.098901098901099E-2</v>
      </c>
      <c r="M18" s="45">
        <f>L3dati!U18/L3dati!$P18</f>
        <v>4.3956043956043959E-2</v>
      </c>
      <c r="N18" s="32">
        <f>L3dati!V18</f>
        <v>78.36666666666666</v>
      </c>
      <c r="O18" s="32">
        <f>L3dati!W18</f>
        <v>61.768750000000018</v>
      </c>
      <c r="P18" s="30">
        <f>L3dati!X18</f>
        <v>108</v>
      </c>
      <c r="Q18" s="45">
        <f>L3dati!Y18/L3dati!$X18</f>
        <v>0.63888888888888884</v>
      </c>
      <c r="R18" s="45">
        <f>L3dati!Z18/L3dati!$X18</f>
        <v>0.29629629629629628</v>
      </c>
      <c r="S18" s="45">
        <f>L3dati!AA18/L3dati!$X18</f>
        <v>4.6296296296296294E-2</v>
      </c>
      <c r="T18" s="45">
        <f>L3dati!AB18/L3dati!$X18</f>
        <v>0</v>
      </c>
      <c r="U18" s="45">
        <f>L3dati!AC18/L3dati!$X18</f>
        <v>1.8518518518518517E-2</v>
      </c>
      <c r="V18" s="32">
        <f>L3dati!AD18</f>
        <v>77.666666666666671</v>
      </c>
      <c r="W18" s="32">
        <f>L3dati!AE18</f>
        <v>65.871574074074076</v>
      </c>
      <c r="X18" s="30">
        <f>L3dati!AF18</f>
        <v>79</v>
      </c>
      <c r="Y18" s="45">
        <f>L3dati!AG18/L3dati!$AF18</f>
        <v>0.50632911392405067</v>
      </c>
      <c r="Z18" s="45">
        <f>L3dati!AH18/L3dati!$AF18</f>
        <v>0.43037974683544306</v>
      </c>
      <c r="AA18" s="45">
        <f>L3dati!AI18/L3dati!$AF18</f>
        <v>5.0632911392405063E-2</v>
      </c>
      <c r="AB18" s="45">
        <f>L3dati!AJ18/L3dati!$AF18</f>
        <v>0</v>
      </c>
      <c r="AC18" s="45">
        <f>L3dati!AK18/L3dati!$AF18</f>
        <v>1.2658227848101266E-2</v>
      </c>
      <c r="AD18" s="32">
        <f>L3dati!AL18</f>
        <v>76.948717948717942</v>
      </c>
      <c r="AE18" s="32">
        <f>L3dati!AM18</f>
        <v>60.148987341772184</v>
      </c>
      <c r="AF18" s="184">
        <f>L3dati!AW18/L3dati!$H18</f>
        <v>0.38461538461538464</v>
      </c>
      <c r="AG18" s="184">
        <f>L3dati!AX18/L3dati!$H18</f>
        <v>0.47435897435897434</v>
      </c>
      <c r="AH18" s="184">
        <f>L3dati!AY18/L3dati!$H18</f>
        <v>0.14102564102564102</v>
      </c>
      <c r="AI18" s="184">
        <f>L3dati!AZ18/L3dati!$P18</f>
        <v>0.4175824175824176</v>
      </c>
      <c r="AJ18" s="184">
        <f>L3dati!BA18/L3dati!$P18</f>
        <v>0.46153846153846156</v>
      </c>
      <c r="AK18" s="184">
        <f>L3dati!BB18/L3dati!$P18</f>
        <v>0.12087912087912088</v>
      </c>
      <c r="AL18" s="184">
        <f>L3dati!BC18/L3dati!$X18</f>
        <v>0.30555555555555558</v>
      </c>
      <c r="AM18" s="184">
        <f>L3dati!BD18/L3dati!$X18</f>
        <v>0.58333333333333337</v>
      </c>
      <c r="AN18" s="184">
        <f>L3dati!BE18/L3dati!$X18</f>
        <v>0.1111111111111111</v>
      </c>
      <c r="AO18" s="184">
        <f>L3dati!BF18/L3dati!$BM18</f>
        <v>6.0975609756097563E-3</v>
      </c>
      <c r="AP18" s="184">
        <f>L3dati!BG18/L3dati!$BM18</f>
        <v>1.2195121951219513E-2</v>
      </c>
      <c r="AQ18" s="184">
        <f>L3dati!BH18/L3dati!$BN18</f>
        <v>0</v>
      </c>
      <c r="AR18" s="184">
        <f>L3dati!BI18/L3dati!$BN18</f>
        <v>1.4598540145985401E-2</v>
      </c>
      <c r="AS18" s="184">
        <f>L3dati!BJ18/L3dati!BO18</f>
        <v>0</v>
      </c>
      <c r="AT18" s="184">
        <f>L3dati!BK18/L3dati!BO18</f>
        <v>0</v>
      </c>
      <c r="AU18" s="30">
        <f>L3dati!BL18</f>
        <v>176</v>
      </c>
      <c r="AV18" s="30">
        <f>L3dati!BM18</f>
        <v>164</v>
      </c>
      <c r="AW18" s="30">
        <f>L3dati!BN18</f>
        <v>137</v>
      </c>
      <c r="AX18" s="30">
        <f>L3dati!BO18</f>
        <v>177</v>
      </c>
      <c r="AY18" s="46">
        <f>L3dati!BP18/SUM(L3dati!$BP18:$BS18)</f>
        <v>3.9256198347107439E-2</v>
      </c>
      <c r="AZ18" s="46">
        <f>L3dati!BQ18/SUM(L3dati!$BP18:$BS18)</f>
        <v>0.14600550964187328</v>
      </c>
      <c r="BA18" s="46">
        <f>L3dati!BR18/SUM(L3dati!$BP18:$BS18)</f>
        <v>0.46900826446280991</v>
      </c>
      <c r="BB18" s="46">
        <f>L3dati!BS18/SUM(L3dati!$BP18:$BS18)</f>
        <v>0.34573002754820936</v>
      </c>
      <c r="BC18" s="185">
        <f>L3dati!BT18</f>
        <v>3.1212121212121211</v>
      </c>
      <c r="BD18" s="46">
        <f>L3dati!BU18/SUM(L3dati!$BU18:$BX18)</f>
        <v>6.8181818181818177E-2</v>
      </c>
      <c r="BE18" s="46">
        <f>L3dati!BV18/SUM(L3dati!$BU18:$BX18)</f>
        <v>0.1315426997245179</v>
      </c>
      <c r="BF18" s="46">
        <f>L3dati!BW18/SUM(L3dati!$BU18:$BX18)</f>
        <v>0.49724517906336091</v>
      </c>
      <c r="BG18" s="46">
        <f>L3dati!BX18/SUM(L3dati!$BU18:$BX18)</f>
        <v>0.30303030303030304</v>
      </c>
      <c r="BH18" s="187">
        <f>L3dati!BY18</f>
        <v>3.0351239669421486</v>
      </c>
      <c r="BI18" s="46">
        <f>L3dati!BZ18/SUM(L3dati!$BZ18:$CC18)</f>
        <v>3.1289111389236547E-2</v>
      </c>
      <c r="BJ18" s="46">
        <f>L3dati!CA18/SUM(L3dati!$BZ18:$CC18)</f>
        <v>0.14267834793491865</v>
      </c>
      <c r="BK18" s="46">
        <f>L3dati!CB18/SUM(L3dati!$BZ18:$CC18)</f>
        <v>0.47183979974968709</v>
      </c>
      <c r="BL18" s="46">
        <f>L3dati!CC18/SUM(L3dati!$BZ18:$CC18)</f>
        <v>0.35419274092615771</v>
      </c>
      <c r="BM18" s="185">
        <f>L3dati!CD18</f>
        <v>3.1489361702127661</v>
      </c>
      <c r="BN18" s="46">
        <f>L3dati!CE18/SUM(L3dati!$CE18:$CH18)</f>
        <v>4.3178973717146435E-2</v>
      </c>
      <c r="BO18" s="46">
        <f>L3dati!CF18/SUM(L3dati!$CE18:$CH18)</f>
        <v>0.11451814768460576</v>
      </c>
      <c r="BP18" s="46">
        <f>L3dati!CG18/SUM(L3dati!$CE18:$CH18)</f>
        <v>0.53316645807259078</v>
      </c>
      <c r="BQ18" s="46">
        <f>L3dati!CH18/SUM(L3dati!$CE18:$CH18)</f>
        <v>0.3091364205256571</v>
      </c>
      <c r="BR18" s="187">
        <f>L3dati!CI18</f>
        <v>3.1082603254067585</v>
      </c>
      <c r="BS18" s="46">
        <f>L3dati!CJ18/SUM(L3dati!$CJ18:$CM18)</f>
        <v>3.0325443786982247E-2</v>
      </c>
      <c r="BT18" s="46">
        <f>L3dati!CK18/SUM(L3dati!$CJ18:$CM18)</f>
        <v>0.14127218934911243</v>
      </c>
      <c r="BU18" s="46">
        <f>L3dati!CL18/SUM(L3dati!$CJ18:$CM18)</f>
        <v>0.45340236686390534</v>
      </c>
      <c r="BV18" s="46">
        <f>L3dati!CM18/SUM(L3dati!$CJ18:$CM18)</f>
        <v>0.375</v>
      </c>
      <c r="BW18" s="185">
        <f>L3dati!CN18</f>
        <v>3.1730769230769229</v>
      </c>
      <c r="BX18" s="46">
        <f>L3dati!CO18/SUM(L3dati!$CO18:$CR18)</f>
        <v>7.6923076923076927E-2</v>
      </c>
      <c r="BY18" s="46">
        <f>L3dati!CP18/SUM(L3dati!$CO18:$CR18)</f>
        <v>0.11834319526627218</v>
      </c>
      <c r="BZ18" s="46">
        <f>L3dati!CQ18/SUM(L3dati!$CO18:$CR18)</f>
        <v>0.49778106508875741</v>
      </c>
      <c r="CA18" s="46">
        <f>L3dati!CR18/SUM(L3dati!$CO18:$CR18)</f>
        <v>0.30695266272189348</v>
      </c>
      <c r="CB18" s="187">
        <f>L3dati!CS18</f>
        <v>3.0347633136094676</v>
      </c>
      <c r="CC18" s="46">
        <f>L3dati!CT18/L3dati!$CZ18</f>
        <v>0.81666666666666665</v>
      </c>
      <c r="CD18" s="46">
        <f>L3dati!CU18/L3dati!$CZ18</f>
        <v>0.13333333333333333</v>
      </c>
      <c r="CE18" s="46">
        <f>L3dati!CV18/L3dati!$CZ18</f>
        <v>3.3333333333333333E-2</v>
      </c>
      <c r="CF18" s="46">
        <f>L3dati!CW18/L3dati!$CZ18</f>
        <v>1.6666666666666666E-2</v>
      </c>
      <c r="CG18" s="46">
        <f>L3dati!CX18/L3dati!$CZ18</f>
        <v>0</v>
      </c>
      <c r="CH18" s="191">
        <f>L3dati!CY18</f>
        <v>3.25</v>
      </c>
      <c r="CI18" s="188">
        <f>L3dati!CZ18</f>
        <v>60</v>
      </c>
      <c r="CJ18" s="46">
        <f>L3dati!DA18/L3dati!$CZ18</f>
        <v>0.23333333333333334</v>
      </c>
      <c r="CK18" s="46">
        <f>L3dati!DB18/L3dati!$CZ18</f>
        <v>0.55000000000000004</v>
      </c>
      <c r="CL18" s="46">
        <f>L3dati!DC18/L3dati!$CZ18</f>
        <v>0.21666666666666667</v>
      </c>
      <c r="CM18" s="46">
        <f>L3dati!DD18/L3dati!$CZ18</f>
        <v>0</v>
      </c>
      <c r="CN18" s="193">
        <f>L3dati!DE18</f>
        <v>94.583333333333329</v>
      </c>
      <c r="CO18" s="46">
        <f>L3dati!DF18/L3dati!$DL18</f>
        <v>0.70422535211267601</v>
      </c>
      <c r="CP18" s="46">
        <f>L3dati!DG18/L3dati!$DL18</f>
        <v>0.22535211267605634</v>
      </c>
      <c r="CQ18" s="46">
        <f>L3dati!DH18/L3dati!$DL18</f>
        <v>2.8169014084507043E-2</v>
      </c>
      <c r="CR18" s="46">
        <f>L3dati!DI18/L3dati!$DL18</f>
        <v>1.4084507042253521E-2</v>
      </c>
      <c r="CS18" s="46">
        <f>L3dati!DJ18/L3dati!$DL18</f>
        <v>2.8169014084507043E-2</v>
      </c>
      <c r="CT18" s="191">
        <f>L3dati!DK18</f>
        <v>3.3333333333333335</v>
      </c>
      <c r="CU18" s="188">
        <f>L3dati!DL18</f>
        <v>71</v>
      </c>
      <c r="CV18" s="46">
        <f>L3dati!DM18/L3dati!$DL18</f>
        <v>0.49295774647887325</v>
      </c>
      <c r="CW18" s="46">
        <f>L3dati!DN18/L3dati!$DL18</f>
        <v>0.43661971830985913</v>
      </c>
      <c r="CX18" s="46">
        <f>L3dati!DO18/L3dati!$DL18</f>
        <v>7.0422535211267609E-2</v>
      </c>
      <c r="CY18" s="46">
        <f>L3dati!DP18/L3dati!$DL18</f>
        <v>0</v>
      </c>
      <c r="CZ18" s="193">
        <f>L3dati!DQ18</f>
        <v>91.718309859154928</v>
      </c>
      <c r="DA18" s="46">
        <f>L3dati!DR18/L3dati!$DX18</f>
        <v>0.6</v>
      </c>
      <c r="DB18" s="46">
        <f>L3dati!DS18/L3dati!$DX18</f>
        <v>0.24285714285714285</v>
      </c>
      <c r="DC18" s="46">
        <f>L3dati!DT18/L3dati!$DX18</f>
        <v>7.1428571428571425E-2</v>
      </c>
      <c r="DD18" s="46">
        <f>L3dati!DU18/L3dati!$DX18</f>
        <v>5.7142857142857141E-2</v>
      </c>
      <c r="DE18" s="46">
        <f>L3dati!DV18/L3dati!$DX18</f>
        <v>2.8571428571428571E-2</v>
      </c>
      <c r="DF18" s="191">
        <f>L3dati!DW18</f>
        <v>3.5735294117647061</v>
      </c>
      <c r="DG18" s="188">
        <f>L3dati!DX18</f>
        <v>70</v>
      </c>
      <c r="DH18" s="46">
        <f>L3dati!DY18/L3dati!$DX18</f>
        <v>0.52857142857142858</v>
      </c>
      <c r="DI18" s="46">
        <f>L3dati!DZ18/L3dati!$DX18</f>
        <v>0.2857142857142857</v>
      </c>
      <c r="DJ18" s="46">
        <f>L3dati!EA18/L3dati!$DX18</f>
        <v>0.14285714285714285</v>
      </c>
      <c r="DK18" s="46">
        <f>L3dati!EB18/L3dati!$DX18</f>
        <v>4.2857142857142858E-2</v>
      </c>
      <c r="DL18" s="193">
        <f>L3dati!EC18</f>
        <v>91.757142857142853</v>
      </c>
      <c r="DM18" s="46">
        <f>L3dati!ED18/L3dati!$EH18</f>
        <v>0.29411764705882354</v>
      </c>
      <c r="DN18" s="46">
        <f>L3dati!EE18/L3dati!$EH18</f>
        <v>0.57352941176470584</v>
      </c>
      <c r="DO18" s="46">
        <f>L3dati!EF18/L3dati!$EH18</f>
        <v>0.10294117647058823</v>
      </c>
      <c r="DP18" s="46">
        <f>L3dati!EG18/L3dati!$EH18</f>
        <v>2.9411764705882353E-2</v>
      </c>
      <c r="DQ18" s="47">
        <f>L3dati!EH18</f>
        <v>68</v>
      </c>
      <c r="DR18" s="46">
        <f>L3dati!EI18/L3dati!$EH18</f>
        <v>0.76470588235294112</v>
      </c>
      <c r="DS18" s="46">
        <f>L3dati!EJ18/L3dati!$EH18</f>
        <v>0.16176470588235295</v>
      </c>
      <c r="DT18" s="46">
        <f>L3dati!EK18/L3dati!$EH18</f>
        <v>0</v>
      </c>
      <c r="DU18" s="46">
        <f>L3dati!EL18/L3dati!$EH18</f>
        <v>4.4117647058823532E-2</v>
      </c>
      <c r="DV18" s="192">
        <f>L3dati!EM18/L3dati!$EH18</f>
        <v>2.9411764705882353E-2</v>
      </c>
      <c r="DW18" s="46">
        <f>L3dati!EN18/L3dati!$ER18</f>
        <v>0.31147540983606559</v>
      </c>
      <c r="DX18" s="46">
        <f>L3dati!EO18/L3dati!$ER18</f>
        <v>0.65573770491803274</v>
      </c>
      <c r="DY18" s="46">
        <f>L3dati!EP18/L3dati!$ER18</f>
        <v>1.6393442622950821E-2</v>
      </c>
      <c r="DZ18" s="46">
        <f>L3dati!EQ18/L3dati!$ER18</f>
        <v>1.6393442622950821E-2</v>
      </c>
      <c r="EA18" s="47">
        <f>L3dati!ER18</f>
        <v>61</v>
      </c>
      <c r="EB18" s="46">
        <f>L3dati!ES18/L3dati!$ER18</f>
        <v>0.68852459016393441</v>
      </c>
      <c r="EC18" s="46">
        <f>L3dati!ET18/L3dati!$ER18</f>
        <v>0.21311475409836064</v>
      </c>
      <c r="ED18" s="46">
        <f>L3dati!EU18/L3dati!$ER18</f>
        <v>0</v>
      </c>
      <c r="EE18" s="46">
        <f>L3dati!EV18/L3dati!$ER18</f>
        <v>9.8360655737704916E-2</v>
      </c>
      <c r="EF18" s="192">
        <f>L3dati!EW18/L3dati!$ER18</f>
        <v>0</v>
      </c>
      <c r="EG18" s="46">
        <f>L3dati!EX18/L3dati!$FB18</f>
        <v>0.30136986301369861</v>
      </c>
      <c r="EH18" s="46">
        <f>L3dati!EY18/L3dati!$FB18</f>
        <v>0.60273972602739723</v>
      </c>
      <c r="EI18" s="46">
        <f>L3dati!EZ18/L3dati!$FB18</f>
        <v>8.2191780821917804E-2</v>
      </c>
      <c r="EJ18" s="46">
        <f>L3dati!FA18/L3dati!$FB18</f>
        <v>1.3698630136986301E-2</v>
      </c>
      <c r="EK18" s="47">
        <f>L3dati!FB18</f>
        <v>73</v>
      </c>
      <c r="EL18" s="46">
        <f>L3dati!FC18/L3dati!$FB18</f>
        <v>0.69863013698630139</v>
      </c>
      <c r="EM18" s="46">
        <f>L3dati!FD18/L3dati!$FB18</f>
        <v>0.17808219178082191</v>
      </c>
      <c r="EN18" s="46">
        <f>L3dati!FE18/L3dati!$FB18</f>
        <v>2.7397260273972601E-2</v>
      </c>
      <c r="EO18" s="46">
        <f>L3dati!FF18/L3dati!$FB18</f>
        <v>5.4794520547945202E-2</v>
      </c>
      <c r="EP18" s="46">
        <f>L3dati!FG18/L3dati!$FB18</f>
        <v>4.1095890410958902E-2</v>
      </c>
    </row>
    <row r="19" spans="1:146" s="50" customFormat="1" ht="10.5" customHeight="1" x14ac:dyDescent="0.2">
      <c r="A19" s="26">
        <v>368</v>
      </c>
      <c r="B19" s="26"/>
      <c r="C19" s="27">
        <v>26</v>
      </c>
      <c r="D19" s="28" t="s">
        <v>136</v>
      </c>
      <c r="E19" s="27" t="s">
        <v>128</v>
      </c>
      <c r="F19" s="27" t="s">
        <v>132</v>
      </c>
      <c r="G19" s="27" t="s">
        <v>144</v>
      </c>
      <c r="H19" s="30">
        <f>L3dati!P19</f>
        <v>64</v>
      </c>
      <c r="I19" s="45">
        <f>L3dati!Q19/L3dati!$P19</f>
        <v>0.4375</v>
      </c>
      <c r="J19" s="45">
        <f>L3dati!R19/L3dati!$P19</f>
        <v>0.15625</v>
      </c>
      <c r="K19" s="45">
        <f>L3dati!S19/L3dati!$P19</f>
        <v>0.40625</v>
      </c>
      <c r="L19" s="45">
        <f>L3dati!T19/L3dati!$P19</f>
        <v>0</v>
      </c>
      <c r="M19" s="45">
        <f>L3dati!U19/L3dati!$P19</f>
        <v>0</v>
      </c>
      <c r="N19" s="32">
        <f>L3dati!V19</f>
        <v>78.587301587301582</v>
      </c>
      <c r="O19" s="32">
        <f>L3dati!W19</f>
        <v>63.950645161290339</v>
      </c>
      <c r="P19" s="30">
        <f>L3dati!X19</f>
        <v>60</v>
      </c>
      <c r="Q19" s="45">
        <f>L3dati!Y19/L3dati!$X19</f>
        <v>0.36666666666666664</v>
      </c>
      <c r="R19" s="45">
        <f>L3dati!Z19/L3dati!$X19</f>
        <v>0.43333333333333335</v>
      </c>
      <c r="S19" s="45">
        <f>L3dati!AA19/L3dati!$X19</f>
        <v>0.2</v>
      </c>
      <c r="T19" s="45">
        <f>L3dati!AB19/L3dati!$X19</f>
        <v>0</v>
      </c>
      <c r="U19" s="45">
        <f>L3dati!AC19/L3dati!$X19</f>
        <v>0</v>
      </c>
      <c r="V19" s="32">
        <f>L3dati!AD19</f>
        <v>81.11666666666666</v>
      </c>
      <c r="W19" s="32">
        <f>L3dati!AE19</f>
        <v>59.959166666666654</v>
      </c>
      <c r="X19" s="30">
        <f>L3dati!AF19</f>
        <v>66</v>
      </c>
      <c r="Y19" s="45">
        <f>L3dati!AG19/L3dati!$AF19</f>
        <v>0.36363636363636365</v>
      </c>
      <c r="Z19" s="45">
        <f>L3dati!AH19/L3dati!$AF19</f>
        <v>0.33333333333333331</v>
      </c>
      <c r="AA19" s="45">
        <f>L3dati!AI19/L3dati!$AF19</f>
        <v>0.27272727272727271</v>
      </c>
      <c r="AB19" s="45">
        <f>L3dati!AJ19/L3dati!$AF19</f>
        <v>0</v>
      </c>
      <c r="AC19" s="45">
        <f>L3dati!AK19/L3dati!$AF19</f>
        <v>3.0303030303030304E-2</v>
      </c>
      <c r="AD19" s="32">
        <f>L3dati!AL19</f>
        <v>78.907692307692301</v>
      </c>
      <c r="AE19" s="32">
        <f>L3dati!AM19</f>
        <v>55.008636363636356</v>
      </c>
      <c r="AF19" s="184">
        <f>L3dati!AW19/L3dati!$H19</f>
        <v>0.44776119402985076</v>
      </c>
      <c r="AG19" s="184">
        <f>L3dati!AX19/L3dati!$H19</f>
        <v>0.43283582089552236</v>
      </c>
      <c r="AH19" s="184">
        <f>L3dati!AY19/L3dati!$H19</f>
        <v>0.11940298507462686</v>
      </c>
      <c r="AI19" s="184">
        <f>L3dati!AZ19/L3dati!$P19</f>
        <v>0.46875</v>
      </c>
      <c r="AJ19" s="184">
        <f>L3dati!BA19/L3dati!$P19</f>
        <v>0.421875</v>
      </c>
      <c r="AK19" s="184">
        <f>L3dati!BB19/L3dati!$P19</f>
        <v>0.109375</v>
      </c>
      <c r="AL19" s="184">
        <f>L3dati!BC19/L3dati!$X19</f>
        <v>0.35</v>
      </c>
      <c r="AM19" s="184">
        <f>L3dati!BD19/L3dati!$X19</f>
        <v>0.41666666666666669</v>
      </c>
      <c r="AN19" s="184">
        <f>L3dati!BE19/L3dati!$X19</f>
        <v>0.23333333333333334</v>
      </c>
      <c r="AO19" s="184">
        <f>L3dati!BF19/L3dati!$BM19</f>
        <v>0</v>
      </c>
      <c r="AP19" s="184">
        <f>L3dati!BG19/L3dati!$BM19</f>
        <v>2.197802197802198E-2</v>
      </c>
      <c r="AQ19" s="184">
        <f>L3dati!BH19/L3dati!$BN19</f>
        <v>0</v>
      </c>
      <c r="AR19" s="184">
        <f>L3dati!BI19/L3dati!$BN19</f>
        <v>0</v>
      </c>
      <c r="AS19" s="184">
        <f>L3dati!BJ19/L3dati!BO19</f>
        <v>0</v>
      </c>
      <c r="AT19" s="184">
        <f>L3dati!BK19/L3dati!BO19</f>
        <v>3.2608695652173912E-2</v>
      </c>
      <c r="AU19" s="30">
        <f>L3dati!BL19</f>
        <v>109</v>
      </c>
      <c r="AV19" s="30">
        <f>L3dati!BM19</f>
        <v>91</v>
      </c>
      <c r="AW19" s="30">
        <f>L3dati!BN19</f>
        <v>94</v>
      </c>
      <c r="AX19" s="30">
        <f>L3dati!BO19</f>
        <v>92</v>
      </c>
      <c r="AY19" s="46">
        <f>L3dati!BP19/SUM(L3dati!$BP19:$BS19)</f>
        <v>5.7771664374140302E-2</v>
      </c>
      <c r="AZ19" s="46">
        <f>L3dati!BQ19/SUM(L3dati!$BP19:$BS19)</f>
        <v>0.13480055020632736</v>
      </c>
      <c r="BA19" s="46">
        <f>L3dati!BR19/SUM(L3dati!$BP19:$BS19)</f>
        <v>0.44016506189821181</v>
      </c>
      <c r="BB19" s="46">
        <f>L3dati!BS19/SUM(L3dati!$BP19:$BS19)</f>
        <v>0.3672627235213205</v>
      </c>
      <c r="BC19" s="185">
        <f>L3dati!BT19</f>
        <v>3.1169188445667126</v>
      </c>
      <c r="BD19" s="46">
        <f>L3dati!BU19/SUM(L3dati!$BU19:$BX19)</f>
        <v>7.8404401650618988E-2</v>
      </c>
      <c r="BE19" s="46">
        <f>L3dati!BV19/SUM(L3dati!$BU19:$BX19)</f>
        <v>0.13617606602475929</v>
      </c>
      <c r="BF19" s="46">
        <f>L3dati!BW19/SUM(L3dati!$BU19:$BX19)</f>
        <v>0.48968363136176069</v>
      </c>
      <c r="BG19" s="46">
        <f>L3dati!BX19/SUM(L3dati!$BU19:$BX19)</f>
        <v>0.29573590096286106</v>
      </c>
      <c r="BH19" s="187">
        <f>L3dati!BY19</f>
        <v>3.0027510316368637</v>
      </c>
      <c r="BI19" s="46">
        <f>L3dati!BZ19/SUM(L3dati!$BZ19:$CC19)</f>
        <v>5.1246537396121887E-2</v>
      </c>
      <c r="BJ19" s="46">
        <f>L3dati!CA19/SUM(L3dati!$BZ19:$CC19)</f>
        <v>0.13434903047091412</v>
      </c>
      <c r="BK19" s="46">
        <f>L3dati!CB19/SUM(L3dati!$BZ19:$CC19)</f>
        <v>0.40720221606648199</v>
      </c>
      <c r="BL19" s="46">
        <f>L3dati!CC19/SUM(L3dati!$BZ19:$CC19)</f>
        <v>0.40720221606648199</v>
      </c>
      <c r="BM19" s="185">
        <f>L3dati!CD19</f>
        <v>3.1703601108033239</v>
      </c>
      <c r="BN19" s="46">
        <f>L3dati!CE19/SUM(L3dati!$CE19:$CH19)</f>
        <v>6.3711911357340723E-2</v>
      </c>
      <c r="BO19" s="46">
        <f>L3dati!CF19/SUM(L3dati!$CE19:$CH19)</f>
        <v>0.14542936288088643</v>
      </c>
      <c r="BP19" s="46">
        <f>L3dati!CG19/SUM(L3dati!$CE19:$CH19)</f>
        <v>0.44598337950138506</v>
      </c>
      <c r="BQ19" s="46">
        <f>L3dati!CH19/SUM(L3dati!$CE19:$CH19)</f>
        <v>0.34487534626038779</v>
      </c>
      <c r="BR19" s="187">
        <f>L3dati!CI19</f>
        <v>3.0720221606648201</v>
      </c>
      <c r="BS19" s="46">
        <f>L3dati!CJ19/SUM(L3dati!$CJ19:$CM19)</f>
        <v>3.8523274478330656E-2</v>
      </c>
      <c r="BT19" s="46">
        <f>L3dati!CK19/SUM(L3dati!$CJ19:$CM19)</f>
        <v>0.1492776886035313</v>
      </c>
      <c r="BU19" s="46">
        <f>L3dati!CL19/SUM(L3dati!$CJ19:$CM19)</f>
        <v>0.45746388443017655</v>
      </c>
      <c r="BV19" s="46">
        <f>L3dati!CM19/SUM(L3dati!$CJ19:$CM19)</f>
        <v>0.3547351524879615</v>
      </c>
      <c r="BW19" s="185">
        <f>L3dati!CN19</f>
        <v>3.1284109149277688</v>
      </c>
      <c r="BX19" s="46">
        <f>L3dati!CO19/SUM(L3dati!$CO19:$CR19)</f>
        <v>6.9020866773675763E-2</v>
      </c>
      <c r="BY19" s="46">
        <f>L3dati!CP19/SUM(L3dati!$CO19:$CR19)</f>
        <v>0.16693418940609953</v>
      </c>
      <c r="BZ19" s="46">
        <f>L3dati!CQ19/SUM(L3dati!$CO19:$CR19)</f>
        <v>0.48314606741573035</v>
      </c>
      <c r="CA19" s="46">
        <f>L3dati!CR19/SUM(L3dati!$CO19:$CR19)</f>
        <v>0.2808988764044944</v>
      </c>
      <c r="CB19" s="187">
        <f>L3dati!CS19</f>
        <v>2.9759229534510432</v>
      </c>
      <c r="CC19" s="46">
        <f>L3dati!CT19/L3dati!$CZ19</f>
        <v>0.63265306122448983</v>
      </c>
      <c r="CD19" s="46">
        <f>L3dati!CU19/L3dati!$CZ19</f>
        <v>0.18367346938775511</v>
      </c>
      <c r="CE19" s="46">
        <f>L3dati!CV19/L3dati!$CZ19</f>
        <v>6.1224489795918366E-2</v>
      </c>
      <c r="CF19" s="46">
        <f>L3dati!CW19/L3dati!$CZ19</f>
        <v>8.1632653061224483E-2</v>
      </c>
      <c r="CG19" s="46">
        <f>L3dati!CX19/L3dati!$CZ19</f>
        <v>4.0816326530612242E-2</v>
      </c>
      <c r="CH19" s="191">
        <f>L3dati!CY19</f>
        <v>3.5744680851063828</v>
      </c>
      <c r="CI19" s="188">
        <f>L3dati!CZ19</f>
        <v>49</v>
      </c>
      <c r="CJ19" s="46">
        <f>L3dati!DA19/L3dati!$CZ19</f>
        <v>0.42857142857142855</v>
      </c>
      <c r="CK19" s="46">
        <f>L3dati!DB19/L3dati!$CZ19</f>
        <v>0.30612244897959184</v>
      </c>
      <c r="CL19" s="46">
        <f>L3dati!DC19/L3dati!$CZ19</f>
        <v>0.22448979591836735</v>
      </c>
      <c r="CM19" s="46">
        <f>L3dati!DD19/L3dati!$CZ19</f>
        <v>4.0816326530612242E-2</v>
      </c>
      <c r="CN19" s="193">
        <f>L3dati!DE19</f>
        <v>93.591836734693871</v>
      </c>
      <c r="CO19" s="46">
        <f>L3dati!DF19/L3dati!$DL19</f>
        <v>0.62857142857142856</v>
      </c>
      <c r="CP19" s="46">
        <f>L3dati!DG19/L3dati!$DL19</f>
        <v>0.31428571428571428</v>
      </c>
      <c r="CQ19" s="46">
        <f>L3dati!DH19/L3dati!$DL19</f>
        <v>5.7142857142857141E-2</v>
      </c>
      <c r="CR19" s="46">
        <f>L3dati!DI19/L3dati!$DL19</f>
        <v>0</v>
      </c>
      <c r="CS19" s="46">
        <f>L3dati!DJ19/L3dati!$DL19</f>
        <v>0</v>
      </c>
      <c r="CT19" s="191">
        <f>L3dati!DK19</f>
        <v>3.4285714285714284</v>
      </c>
      <c r="CU19" s="188">
        <f>L3dati!DL19</f>
        <v>35</v>
      </c>
      <c r="CV19" s="46">
        <f>L3dati!DM19/L3dati!$DL19</f>
        <v>0.31428571428571428</v>
      </c>
      <c r="CW19" s="46">
        <f>L3dati!DN19/L3dati!$DL19</f>
        <v>0.42857142857142855</v>
      </c>
      <c r="CX19" s="46">
        <f>L3dati!DO19/L3dati!$DL19</f>
        <v>0.2</v>
      </c>
      <c r="CY19" s="46">
        <f>L3dati!DP19/L3dati!$DL19</f>
        <v>5.7142857142857141E-2</v>
      </c>
      <c r="CZ19" s="193">
        <f>L3dati!DQ19</f>
        <v>94.4</v>
      </c>
      <c r="DA19" s="46">
        <f>L3dati!DR19/L3dati!$DX19</f>
        <v>0.70731707317073167</v>
      </c>
      <c r="DB19" s="46">
        <f>L3dati!DS19/L3dati!$DX19</f>
        <v>7.3170731707317069E-2</v>
      </c>
      <c r="DC19" s="46">
        <f>L3dati!DT19/L3dati!$DX19</f>
        <v>0.17073170731707318</v>
      </c>
      <c r="DD19" s="46">
        <f>L3dati!DU19/L3dati!$DX19</f>
        <v>2.4390243902439025E-2</v>
      </c>
      <c r="DE19" s="46">
        <f>L3dati!DV19/L3dati!$DX19</f>
        <v>2.4390243902439025E-2</v>
      </c>
      <c r="DF19" s="191">
        <f>L3dati!DW19</f>
        <v>3.5</v>
      </c>
      <c r="DG19" s="188">
        <f>L3dati!DX19</f>
        <v>41</v>
      </c>
      <c r="DH19" s="46">
        <f>L3dati!DY19/L3dati!$DX19</f>
        <v>0.3902439024390244</v>
      </c>
      <c r="DI19" s="46">
        <f>L3dati!DZ19/L3dati!$DX19</f>
        <v>0.36585365853658536</v>
      </c>
      <c r="DJ19" s="46">
        <f>L3dati!EA19/L3dati!$DX19</f>
        <v>0.1951219512195122</v>
      </c>
      <c r="DK19" s="46">
        <f>L3dati!EB19/L3dati!$DX19</f>
        <v>4.878048780487805E-2</v>
      </c>
      <c r="DL19" s="193">
        <f>L3dati!EC19</f>
        <v>93.268292682926827</v>
      </c>
      <c r="DM19" s="46">
        <f>L3dati!ED19/L3dati!$EH19</f>
        <v>0.38636363636363635</v>
      </c>
      <c r="DN19" s="46">
        <f>L3dati!EE19/L3dati!$EH19</f>
        <v>0.54545454545454541</v>
      </c>
      <c r="DO19" s="46">
        <f>L3dati!EF19/L3dati!$EH19</f>
        <v>4.5454545454545456E-2</v>
      </c>
      <c r="DP19" s="46">
        <f>L3dati!EG19/L3dati!$EH19</f>
        <v>2.2727272727272728E-2</v>
      </c>
      <c r="DQ19" s="47">
        <f>L3dati!EH19</f>
        <v>44</v>
      </c>
      <c r="DR19" s="46">
        <f>L3dati!EI19/L3dati!$EH19</f>
        <v>0.77272727272727271</v>
      </c>
      <c r="DS19" s="46">
        <f>L3dati!EJ19/L3dati!$EH19</f>
        <v>0.11363636363636363</v>
      </c>
      <c r="DT19" s="46">
        <f>L3dati!EK19/L3dati!$EH19</f>
        <v>2.2727272727272728E-2</v>
      </c>
      <c r="DU19" s="46">
        <f>L3dati!EL19/L3dati!$EH19</f>
        <v>6.8181818181818177E-2</v>
      </c>
      <c r="DV19" s="192">
        <f>L3dati!EM19/L3dati!$EH19</f>
        <v>2.2727272727272728E-2</v>
      </c>
      <c r="DW19" s="46">
        <f>L3dati!EN19/L3dati!$ER19</f>
        <v>0.30434782608695654</v>
      </c>
      <c r="DX19" s="46">
        <f>L3dati!EO19/L3dati!$ER19</f>
        <v>0.63043478260869568</v>
      </c>
      <c r="DY19" s="46">
        <f>L3dati!EP19/L3dati!$ER19</f>
        <v>6.5217391304347824E-2</v>
      </c>
      <c r="DZ19" s="46">
        <f>L3dati!EQ19/L3dati!$ER19</f>
        <v>0</v>
      </c>
      <c r="EA19" s="47">
        <f>L3dati!ER19</f>
        <v>46</v>
      </c>
      <c r="EB19" s="46">
        <f>L3dati!ES19/L3dati!$ER19</f>
        <v>0.63043478260869568</v>
      </c>
      <c r="EC19" s="46">
        <f>L3dati!ET19/L3dati!$ER19</f>
        <v>0.15217391304347827</v>
      </c>
      <c r="ED19" s="46">
        <f>L3dati!EU19/L3dati!$ER19</f>
        <v>0.10869565217391304</v>
      </c>
      <c r="EE19" s="46">
        <f>L3dati!EV19/L3dati!$ER19</f>
        <v>8.6956521739130432E-2</v>
      </c>
      <c r="EF19" s="192">
        <f>L3dati!EW19/L3dati!$ER19</f>
        <v>2.1739130434782608E-2</v>
      </c>
      <c r="EG19" s="46">
        <f>L3dati!EX19/L3dati!$FB19</f>
        <v>0.25641025641025639</v>
      </c>
      <c r="EH19" s="46">
        <f>L3dati!EY19/L3dati!$FB19</f>
        <v>0.64102564102564108</v>
      </c>
      <c r="EI19" s="46">
        <f>L3dati!EZ19/L3dati!$FB19</f>
        <v>0.10256410256410256</v>
      </c>
      <c r="EJ19" s="46">
        <f>L3dati!FA19/L3dati!$FB19</f>
        <v>0</v>
      </c>
      <c r="EK19" s="47">
        <f>L3dati!FB19</f>
        <v>39</v>
      </c>
      <c r="EL19" s="46">
        <f>L3dati!FC19/L3dati!$FB19</f>
        <v>0.64102564102564108</v>
      </c>
      <c r="EM19" s="46">
        <f>L3dati!FD19/L3dati!$FB19</f>
        <v>0.12820512820512819</v>
      </c>
      <c r="EN19" s="46">
        <f>L3dati!FE19/L3dati!$FB19</f>
        <v>0.12820512820512819</v>
      </c>
      <c r="EO19" s="46">
        <f>L3dati!FF19/L3dati!$FB19</f>
        <v>5.128205128205128E-2</v>
      </c>
      <c r="EP19" s="46">
        <f>L3dati!FG19/L3dati!$FB19</f>
        <v>5.128205128205128E-2</v>
      </c>
    </row>
    <row r="20" spans="1:146" s="50" customFormat="1" ht="10.5" customHeight="1" x14ac:dyDescent="0.2">
      <c r="A20" s="26">
        <v>347</v>
      </c>
      <c r="B20" s="26"/>
      <c r="C20" s="27">
        <v>31</v>
      </c>
      <c r="D20" s="28" t="s">
        <v>145</v>
      </c>
      <c r="E20" s="27" t="s">
        <v>111</v>
      </c>
      <c r="F20" s="27" t="s">
        <v>146</v>
      </c>
      <c r="G20" s="27" t="s">
        <v>147</v>
      </c>
      <c r="H20" s="30">
        <f>L3dati!P20</f>
        <v>222</v>
      </c>
      <c r="I20" s="45">
        <f>L3dati!Q20/L3dati!$P20</f>
        <v>0.26126126126126126</v>
      </c>
      <c r="J20" s="45">
        <f>L3dati!R20/L3dati!$P20</f>
        <v>0.40990990990990989</v>
      </c>
      <c r="K20" s="45">
        <f>L3dati!S20/L3dati!$P20</f>
        <v>0.2927927927927928</v>
      </c>
      <c r="L20" s="45">
        <f>L3dati!T20/L3dati!$P20</f>
        <v>0</v>
      </c>
      <c r="M20" s="45">
        <f>L3dati!U20/L3dati!$P20</f>
        <v>3.6036036036036036E-2</v>
      </c>
      <c r="N20" s="32">
        <f>L3dati!V20</f>
        <v>85.718309859154928</v>
      </c>
      <c r="O20" s="32">
        <f>L3dati!W20</f>
        <v>73.422341463414682</v>
      </c>
      <c r="P20" s="30">
        <f>L3dati!X20</f>
        <v>222</v>
      </c>
      <c r="Q20" s="45">
        <f>L3dati!Y20/L3dati!$X20</f>
        <v>0.22072072072072071</v>
      </c>
      <c r="R20" s="45">
        <f>L3dati!Z20/L3dati!$X20</f>
        <v>0.51351351351351349</v>
      </c>
      <c r="S20" s="45">
        <f>L3dati!AA20/L3dati!$X20</f>
        <v>0.26576576576576577</v>
      </c>
      <c r="T20" s="45">
        <f>L3dati!AB20/L3dati!$X20</f>
        <v>0</v>
      </c>
      <c r="U20" s="45">
        <f>L3dati!AC20/L3dati!$X20</f>
        <v>0</v>
      </c>
      <c r="V20" s="32">
        <f>L3dati!AD20</f>
        <v>86.357466063348411</v>
      </c>
      <c r="W20" s="32">
        <f>L3dati!AE20</f>
        <v>72.946788990825638</v>
      </c>
      <c r="X20" s="30">
        <f>L3dati!AF20</f>
        <v>195</v>
      </c>
      <c r="Y20" s="45">
        <f>L3dati!AG20/L3dati!$AF20</f>
        <v>0.28205128205128205</v>
      </c>
      <c r="Z20" s="45">
        <f>L3dati!AH20/L3dati!$AF20</f>
        <v>0.37948717948717947</v>
      </c>
      <c r="AA20" s="45">
        <f>L3dati!AI20/L3dati!$AF20</f>
        <v>0.29743589743589743</v>
      </c>
      <c r="AB20" s="45">
        <f>L3dati!AJ20/L3dati!$AF20</f>
        <v>0</v>
      </c>
      <c r="AC20" s="45">
        <f>L3dati!AK20/L3dati!$AF20</f>
        <v>4.1025641025641026E-2</v>
      </c>
      <c r="AD20" s="32">
        <f>L3dati!AL20</f>
        <v>87.326315789473682</v>
      </c>
      <c r="AE20" s="32">
        <f>L3dati!AM20</f>
        <v>71.353692307692342</v>
      </c>
      <c r="AF20" s="184">
        <f>L3dati!AW20/L3dati!$H20</f>
        <v>0.51415094339622647</v>
      </c>
      <c r="AG20" s="184">
        <f>L3dati!AX20/L3dati!$H20</f>
        <v>0.3632075471698113</v>
      </c>
      <c r="AH20" s="184">
        <f>L3dati!AY20/L3dati!$H20</f>
        <v>0.12264150943396226</v>
      </c>
      <c r="AI20" s="184">
        <f>L3dati!AZ20/L3dati!$P20</f>
        <v>0.50450450450450446</v>
      </c>
      <c r="AJ20" s="184">
        <f>L3dati!BA20/L3dati!$P20</f>
        <v>0.36486486486486486</v>
      </c>
      <c r="AK20" s="184">
        <f>L3dati!BB20/L3dati!$P20</f>
        <v>0.13063063063063063</v>
      </c>
      <c r="AL20" s="184">
        <f>L3dati!BC20/L3dati!$X20</f>
        <v>0.65315315315315314</v>
      </c>
      <c r="AM20" s="184">
        <f>L3dati!BD20/L3dati!$X20</f>
        <v>0.2747747747747748</v>
      </c>
      <c r="AN20" s="184">
        <f>L3dati!BE20/L3dati!$X20</f>
        <v>7.2072072072072071E-2</v>
      </c>
      <c r="AO20" s="184">
        <f>L3dati!BF20/L3dati!$BM20</f>
        <v>3.021978021978022E-2</v>
      </c>
      <c r="AP20" s="184">
        <f>L3dati!BG20/L3dati!$BM20</f>
        <v>8.241758241758242E-3</v>
      </c>
      <c r="AQ20" s="184">
        <f>L3dati!BH20/L3dati!$BN20</f>
        <v>5.8988764044943819E-2</v>
      </c>
      <c r="AR20" s="184">
        <f>L3dati!BI20/L3dati!$BN20</f>
        <v>2.8089887640449437E-3</v>
      </c>
      <c r="AS20" s="184">
        <f>L3dati!BJ20/L3dati!BO20</f>
        <v>3.125E-2</v>
      </c>
      <c r="AT20" s="184">
        <f>L3dati!BK20/L3dati!BO20</f>
        <v>2.403846153846154E-3</v>
      </c>
      <c r="AU20" s="30">
        <f>L3dati!BL20</f>
        <v>370</v>
      </c>
      <c r="AV20" s="30">
        <f>L3dati!BM20</f>
        <v>364</v>
      </c>
      <c r="AW20" s="30">
        <f>L3dati!BN20</f>
        <v>356</v>
      </c>
      <c r="AX20" s="30">
        <f>L3dati!BO20</f>
        <v>416</v>
      </c>
      <c r="AY20" s="46">
        <f>L3dati!BP20/SUM(L3dati!$BP20:$BS20)</f>
        <v>2.3103340618170466E-2</v>
      </c>
      <c r="AZ20" s="46">
        <f>L3dati!BQ20/SUM(L3dati!$BP20:$BS20)</f>
        <v>0.11957539806431471</v>
      </c>
      <c r="BA20" s="46">
        <f>L3dati!BR20/SUM(L3dati!$BP20:$BS20)</f>
        <v>0.42366531376834216</v>
      </c>
      <c r="BB20" s="46">
        <f>L3dati!BS20/SUM(L3dati!$BP20:$BS20)</f>
        <v>0.43365594754917264</v>
      </c>
      <c r="BC20" s="185">
        <f>L3dati!BT20</f>
        <v>3.2678738682485169</v>
      </c>
      <c r="BD20" s="46">
        <f>L3dati!BU20/SUM(L3dati!$BU20:$BX20)</f>
        <v>5.4011863877614738E-2</v>
      </c>
      <c r="BE20" s="46">
        <f>L3dati!BV20/SUM(L3dati!$BU20:$BX20)</f>
        <v>0.13300031220730565</v>
      </c>
      <c r="BF20" s="46">
        <f>L3dati!BW20/SUM(L3dati!$BU20:$BX20)</f>
        <v>0.4686231657820793</v>
      </c>
      <c r="BG20" s="46">
        <f>L3dati!BX20/SUM(L3dati!$BU20:$BX20)</f>
        <v>0.34436465813300032</v>
      </c>
      <c r="BH20" s="187">
        <f>L3dati!BY20</f>
        <v>3.1033406181704652</v>
      </c>
      <c r="BI20" s="46">
        <f>L3dati!BZ20/SUM(L3dati!$BZ20:$CC20)</f>
        <v>2.2988505747126436E-2</v>
      </c>
      <c r="BJ20" s="46">
        <f>L3dati!CA20/SUM(L3dati!$BZ20:$CC20)</f>
        <v>0.12471264367816091</v>
      </c>
      <c r="BK20" s="46">
        <f>L3dati!CB20/SUM(L3dati!$BZ20:$CC20)</f>
        <v>0.43505747126436783</v>
      </c>
      <c r="BL20" s="46">
        <f>L3dati!CC20/SUM(L3dati!$BZ20:$CC20)</f>
        <v>0.41724137931034483</v>
      </c>
      <c r="BM20" s="185">
        <f>L3dati!CD20</f>
        <v>3.2465517241379311</v>
      </c>
      <c r="BN20" s="46">
        <f>L3dati!CE20/SUM(L3dati!$CE20:$CH20)</f>
        <v>5.459770114942529E-2</v>
      </c>
      <c r="BO20" s="46">
        <f>L3dati!CF20/SUM(L3dati!$CE20:$CH20)</f>
        <v>0.14310344827586208</v>
      </c>
      <c r="BP20" s="46">
        <f>L3dati!CG20/SUM(L3dati!$CE20:$CH20)</f>
        <v>0.4658045977011494</v>
      </c>
      <c r="BQ20" s="46">
        <f>L3dati!CH20/SUM(L3dati!$CE20:$CH20)</f>
        <v>0.33649425287356322</v>
      </c>
      <c r="BR20" s="187">
        <f>L3dati!CI20</f>
        <v>3.0841954022988505</v>
      </c>
      <c r="BS20" s="46">
        <f>L3dati!CJ20/SUM(L3dati!$CJ20:$CM20)</f>
        <v>2.1244309559939303E-2</v>
      </c>
      <c r="BT20" s="46">
        <f>L3dati!CK20/SUM(L3dati!$CJ20:$CM20)</f>
        <v>0.13292867981790593</v>
      </c>
      <c r="BU20" s="46">
        <f>L3dati!CL20/SUM(L3dati!$CJ20:$CM20)</f>
        <v>0.43975720789074357</v>
      </c>
      <c r="BV20" s="46">
        <f>L3dati!CM20/SUM(L3dati!$CJ20:$CM20)</f>
        <v>0.40606980273141124</v>
      </c>
      <c r="BW20" s="185">
        <f>L3dati!CN20</f>
        <v>3.2306525037936269</v>
      </c>
      <c r="BX20" s="46">
        <f>L3dati!CO20/SUM(L3dati!$CO20:$CR20)</f>
        <v>3.4294385432473443E-2</v>
      </c>
      <c r="BY20" s="46">
        <f>L3dati!CP20/SUM(L3dati!$CO20:$CR20)</f>
        <v>0.13444613050075874</v>
      </c>
      <c r="BZ20" s="46">
        <f>L3dati!CQ20/SUM(L3dati!$CO20:$CR20)</f>
        <v>0.51047040971168434</v>
      </c>
      <c r="CA20" s="46">
        <f>L3dati!CR20/SUM(L3dati!$CO20:$CR20)</f>
        <v>0.32078907435508347</v>
      </c>
      <c r="CB20" s="187">
        <f>L3dati!CS20</f>
        <v>3.1177541729893776</v>
      </c>
      <c r="CC20" s="46">
        <f>L3dati!CT20/L3dati!$CZ20</f>
        <v>0.7857142857142857</v>
      </c>
      <c r="CD20" s="46">
        <f>L3dati!CU20/L3dati!$CZ20</f>
        <v>0.16428571428571428</v>
      </c>
      <c r="CE20" s="46">
        <f>L3dati!CV20/L3dati!$CZ20</f>
        <v>2.1428571428571429E-2</v>
      </c>
      <c r="CF20" s="46">
        <f>L3dati!CW20/L3dati!$CZ20</f>
        <v>2.1428571428571429E-2</v>
      </c>
      <c r="CG20" s="46">
        <f>L3dati!CX20/L3dati!$CZ20</f>
        <v>7.1428571428571426E-3</v>
      </c>
      <c r="CH20" s="191">
        <f>L3dati!CY20</f>
        <v>3.2733812949640289</v>
      </c>
      <c r="CI20" s="188">
        <f>L3dati!CZ20</f>
        <v>140</v>
      </c>
      <c r="CJ20" s="46">
        <f>L3dati!DA20/L3dati!$CZ20</f>
        <v>0.25714285714285712</v>
      </c>
      <c r="CK20" s="46">
        <f>L3dati!DB20/L3dati!$CZ20</f>
        <v>0.42142857142857143</v>
      </c>
      <c r="CL20" s="46">
        <f>L3dati!DC20/L3dati!$CZ20</f>
        <v>0.26428571428571429</v>
      </c>
      <c r="CM20" s="46">
        <f>L3dati!DD20/L3dati!$CZ20</f>
        <v>5.7142857142857141E-2</v>
      </c>
      <c r="CN20" s="193">
        <f>L3dati!DE20</f>
        <v>96.442857142857136</v>
      </c>
      <c r="CO20" s="46">
        <f>L3dati!DF20/L3dati!$DL20</f>
        <v>0.66206896551724137</v>
      </c>
      <c r="CP20" s="46">
        <f>L3dati!DG20/L3dati!$DL20</f>
        <v>0.17241379310344829</v>
      </c>
      <c r="CQ20" s="46">
        <f>L3dati!DH20/L3dati!$DL20</f>
        <v>6.2068965517241378E-2</v>
      </c>
      <c r="CR20" s="46">
        <f>L3dati!DI20/L3dati!$DL20</f>
        <v>7.586206896551724E-2</v>
      </c>
      <c r="CS20" s="46">
        <f>L3dati!DJ20/L3dati!$DL20</f>
        <v>2.7586206896551724E-2</v>
      </c>
      <c r="CT20" s="191">
        <f>L3dati!DK20</f>
        <v>3.5390070921985815</v>
      </c>
      <c r="CU20" s="188">
        <f>L3dati!DL20</f>
        <v>145</v>
      </c>
      <c r="CV20" s="46">
        <f>L3dati!DM20/L3dati!$DL20</f>
        <v>0.31724137931034485</v>
      </c>
      <c r="CW20" s="46">
        <f>L3dati!DN20/L3dati!$DL20</f>
        <v>0.43448275862068964</v>
      </c>
      <c r="CX20" s="46">
        <f>L3dati!DO20/L3dati!$DL20</f>
        <v>0.22068965517241379</v>
      </c>
      <c r="CY20" s="46">
        <f>L3dati!DP20/L3dati!$DL20</f>
        <v>2.7586206896551724E-2</v>
      </c>
      <c r="CZ20" s="193">
        <f>L3dati!DQ20</f>
        <v>94.386206896551727</v>
      </c>
      <c r="DA20" s="46">
        <f>L3dati!DR20/L3dati!$DX20</f>
        <v>0.6607142857142857</v>
      </c>
      <c r="DB20" s="46">
        <f>L3dati!DS20/L3dati!$DX20</f>
        <v>0.21428571428571427</v>
      </c>
      <c r="DC20" s="46">
        <f>L3dati!DT20/L3dati!$DX20</f>
        <v>7.7380952380952384E-2</v>
      </c>
      <c r="DD20" s="46">
        <f>L3dati!DU20/L3dati!$DX20</f>
        <v>4.1666666666666664E-2</v>
      </c>
      <c r="DE20" s="46">
        <f>L3dati!DV20/L3dati!$DX20</f>
        <v>5.9523809523809521E-3</v>
      </c>
      <c r="DF20" s="191">
        <f>L3dati!DW20</f>
        <v>3.4970059880239521</v>
      </c>
      <c r="DG20" s="188">
        <f>L3dati!DX20</f>
        <v>168</v>
      </c>
      <c r="DH20" s="46">
        <f>L3dati!DY20/L3dati!$DX20</f>
        <v>0.40476190476190477</v>
      </c>
      <c r="DI20" s="46">
        <f>L3dati!DZ20/L3dati!$DX20</f>
        <v>0.38095238095238093</v>
      </c>
      <c r="DJ20" s="46">
        <f>L3dati!EA20/L3dati!$DX20</f>
        <v>0.17261904761904762</v>
      </c>
      <c r="DK20" s="46">
        <f>L3dati!EB20/L3dati!$DX20</f>
        <v>4.1666666666666664E-2</v>
      </c>
      <c r="DL20" s="193">
        <f>L3dati!EC20</f>
        <v>93.339285714285708</v>
      </c>
      <c r="DM20" s="46">
        <f>L3dati!ED20/L3dati!$EH20</f>
        <v>0.43795620437956206</v>
      </c>
      <c r="DN20" s="46">
        <f>L3dati!EE20/L3dati!$EH20</f>
        <v>0.51094890510948909</v>
      </c>
      <c r="DO20" s="46">
        <f>L3dati!EF20/L3dati!$EH20</f>
        <v>5.1094890510948905E-2</v>
      </c>
      <c r="DP20" s="46">
        <f>L3dati!EG20/L3dati!$EH20</f>
        <v>0</v>
      </c>
      <c r="DQ20" s="47">
        <f>L3dati!EH20</f>
        <v>137</v>
      </c>
      <c r="DR20" s="46">
        <f>L3dati!EI20/L3dati!$EH20</f>
        <v>0.83941605839416056</v>
      </c>
      <c r="DS20" s="46">
        <f>L3dati!EJ20/L3dati!$EH20</f>
        <v>0.11678832116788321</v>
      </c>
      <c r="DT20" s="46">
        <f>L3dati!EK20/L3dati!$EH20</f>
        <v>1.4598540145985401E-2</v>
      </c>
      <c r="DU20" s="46">
        <f>L3dati!EL20/L3dati!$EH20</f>
        <v>2.9197080291970802E-2</v>
      </c>
      <c r="DV20" s="192">
        <f>L3dati!EM20/L3dati!$EH20</f>
        <v>0</v>
      </c>
      <c r="DW20" s="46">
        <f>L3dati!EN20/L3dati!$ER20</f>
        <v>0.3971631205673759</v>
      </c>
      <c r="DX20" s="46">
        <f>L3dati!EO20/L3dati!$ER20</f>
        <v>0.51773049645390068</v>
      </c>
      <c r="DY20" s="46">
        <f>L3dati!EP20/L3dati!$ER20</f>
        <v>7.8014184397163122E-2</v>
      </c>
      <c r="DZ20" s="46">
        <f>L3dati!EQ20/L3dati!$ER20</f>
        <v>7.0921985815602835E-3</v>
      </c>
      <c r="EA20" s="47">
        <f>L3dati!ER20</f>
        <v>141</v>
      </c>
      <c r="EB20" s="46">
        <f>L3dati!ES20/L3dati!$ER20</f>
        <v>0.75886524822695034</v>
      </c>
      <c r="EC20" s="46">
        <f>L3dati!ET20/L3dati!$ER20</f>
        <v>9.9290780141843976E-2</v>
      </c>
      <c r="ED20" s="46">
        <f>L3dati!EU20/L3dati!$ER20</f>
        <v>4.2553191489361701E-2</v>
      </c>
      <c r="EE20" s="46">
        <f>L3dati!EV20/L3dati!$ER20</f>
        <v>7.8014184397163122E-2</v>
      </c>
      <c r="EF20" s="192">
        <f>L3dati!EW20/L3dati!$ER20</f>
        <v>2.1276595744680851E-2</v>
      </c>
      <c r="EG20" s="46">
        <f>L3dati!EX20/L3dati!$FB20</f>
        <v>0.2608695652173913</v>
      </c>
      <c r="EH20" s="46">
        <f>L3dati!EY20/L3dati!$FB20</f>
        <v>0.56521739130434778</v>
      </c>
      <c r="EI20" s="46">
        <f>L3dati!EZ20/L3dati!$FB20</f>
        <v>0.11801242236024845</v>
      </c>
      <c r="EJ20" s="46">
        <f>L3dati!FA20/L3dati!$FB20</f>
        <v>5.5900621118012424E-2</v>
      </c>
      <c r="EK20" s="47">
        <f>L3dati!FB20</f>
        <v>161</v>
      </c>
      <c r="EL20" s="46">
        <f>L3dati!FC20/L3dati!$FB20</f>
        <v>0.69565217391304346</v>
      </c>
      <c r="EM20" s="46">
        <f>L3dati!FD20/L3dati!$FB20</f>
        <v>0.12422360248447205</v>
      </c>
      <c r="EN20" s="46">
        <f>L3dati!FE20/L3dati!$FB20</f>
        <v>3.7267080745341616E-2</v>
      </c>
      <c r="EO20" s="46">
        <f>L3dati!FF20/L3dati!$FB20</f>
        <v>0.11180124223602485</v>
      </c>
      <c r="EP20" s="46">
        <f>L3dati!FG20/L3dati!$FB20</f>
        <v>3.1055900621118012E-2</v>
      </c>
    </row>
    <row r="21" spans="1:146" s="50" customFormat="1" ht="10.5" customHeight="1" x14ac:dyDescent="0.2">
      <c r="A21" s="26">
        <v>349</v>
      </c>
      <c r="B21" s="26"/>
      <c r="C21" s="27">
        <v>32</v>
      </c>
      <c r="D21" s="28" t="s">
        <v>148</v>
      </c>
      <c r="E21" s="27" t="s">
        <v>111</v>
      </c>
      <c r="F21" s="27" t="s">
        <v>146</v>
      </c>
      <c r="G21" s="27" t="s">
        <v>149</v>
      </c>
      <c r="H21" s="30">
        <f>L3dati!P21</f>
        <v>132</v>
      </c>
      <c r="I21" s="45">
        <f>L3dati!Q21/L3dati!$P21</f>
        <v>0.2878787878787879</v>
      </c>
      <c r="J21" s="45">
        <f>L3dati!R21/L3dati!$P21</f>
        <v>0.36363636363636365</v>
      </c>
      <c r="K21" s="45">
        <f>L3dati!S21/L3dati!$P21</f>
        <v>0.30303030303030304</v>
      </c>
      <c r="L21" s="45">
        <f>L3dati!T21/L3dati!$P21</f>
        <v>7.575757575757576E-3</v>
      </c>
      <c r="M21" s="45">
        <f>L3dati!U21/L3dati!$P21</f>
        <v>3.787878787878788E-2</v>
      </c>
      <c r="N21" s="32">
        <f>L3dati!V21</f>
        <v>81.761538461538464</v>
      </c>
      <c r="O21" s="32">
        <f>L3dati!W21</f>
        <v>66.740159999999975</v>
      </c>
      <c r="P21" s="30">
        <f>L3dati!X21</f>
        <v>122</v>
      </c>
      <c r="Q21" s="45">
        <f>L3dati!Y21/L3dati!$X21</f>
        <v>0.25409836065573771</v>
      </c>
      <c r="R21" s="45">
        <f>L3dati!Z21/L3dati!$X21</f>
        <v>0.39344262295081966</v>
      </c>
      <c r="S21" s="45">
        <f>L3dati!AA21/L3dati!$X21</f>
        <v>0.25409836065573771</v>
      </c>
      <c r="T21" s="45">
        <f>L3dati!AB21/L3dati!$X21</f>
        <v>0</v>
      </c>
      <c r="U21" s="45">
        <f>L3dati!AC21/L3dati!$X21</f>
        <v>9.8360655737704916E-2</v>
      </c>
      <c r="V21" s="32">
        <f>L3dati!AD21</f>
        <v>81.789915966386559</v>
      </c>
      <c r="W21" s="32">
        <f>L3dati!AE21</f>
        <v>64.100427350427339</v>
      </c>
      <c r="X21" s="30">
        <f>L3dati!AF21</f>
        <v>117</v>
      </c>
      <c r="Y21" s="45">
        <f>L3dati!AG21/L3dati!$AF21</f>
        <v>0.24786324786324787</v>
      </c>
      <c r="Z21" s="45">
        <f>L3dati!AH21/L3dati!$AF21</f>
        <v>0.45299145299145299</v>
      </c>
      <c r="AA21" s="45">
        <f>L3dati!AI21/L3dati!$AF21</f>
        <v>0.23931623931623933</v>
      </c>
      <c r="AB21" s="45">
        <f>L3dati!AJ21/L3dati!$AF21</f>
        <v>0</v>
      </c>
      <c r="AC21" s="45">
        <f>L3dati!AK21/L3dati!$AF21</f>
        <v>5.9829059829059832E-2</v>
      </c>
      <c r="AD21" s="32">
        <f>L3dati!AL21</f>
        <v>82.208695652173915</v>
      </c>
      <c r="AE21" s="32">
        <f>L3dati!AM21</f>
        <v>62.480427350427398</v>
      </c>
      <c r="AF21" s="184">
        <f>L3dati!AW21/L3dati!$H21</f>
        <v>0.23717948717948717</v>
      </c>
      <c r="AG21" s="184">
        <f>L3dati!AX21/L3dati!$H21</f>
        <v>0.51282051282051277</v>
      </c>
      <c r="AH21" s="184">
        <f>L3dati!AY21/L3dati!$H21</f>
        <v>0.25</v>
      </c>
      <c r="AI21" s="184">
        <f>L3dati!AZ21/L3dati!$P21</f>
        <v>0.39393939393939392</v>
      </c>
      <c r="AJ21" s="184">
        <f>L3dati!BA21/L3dati!$P21</f>
        <v>0.43939393939393939</v>
      </c>
      <c r="AK21" s="184">
        <f>L3dati!BB21/L3dati!$P21</f>
        <v>0.16666666666666666</v>
      </c>
      <c r="AL21" s="184">
        <f>L3dati!BC21/L3dati!$X21</f>
        <v>0.34426229508196721</v>
      </c>
      <c r="AM21" s="184">
        <f>L3dati!BD21/L3dati!$X21</f>
        <v>0.48360655737704916</v>
      </c>
      <c r="AN21" s="184">
        <f>L3dati!BE21/L3dati!$X21</f>
        <v>0.1721311475409836</v>
      </c>
      <c r="AO21" s="184">
        <f>L3dati!BF21/L3dati!$BM21</f>
        <v>2.5125628140703519E-2</v>
      </c>
      <c r="AP21" s="184">
        <f>L3dati!BG21/L3dati!$BM21</f>
        <v>1.0050251256281407E-2</v>
      </c>
      <c r="AQ21" s="184">
        <f>L3dati!BH21/L3dati!$BN21</f>
        <v>1.1627906976744186E-2</v>
      </c>
      <c r="AR21" s="184">
        <f>L3dati!BI21/L3dati!$BN21</f>
        <v>5.8139534883720929E-3</v>
      </c>
      <c r="AS21" s="184">
        <f>L3dati!BJ21/L3dati!BO21</f>
        <v>2.976190476190476E-2</v>
      </c>
      <c r="AT21" s="184">
        <f>L3dati!BK21/L3dati!BO21</f>
        <v>2.3809523809523808E-2</v>
      </c>
      <c r="AU21" s="30">
        <f>L3dati!BL21</f>
        <v>245</v>
      </c>
      <c r="AV21" s="30">
        <f>L3dati!BM21</f>
        <v>199</v>
      </c>
      <c r="AW21" s="30">
        <f>L3dati!BN21</f>
        <v>172</v>
      </c>
      <c r="AX21" s="30">
        <f>L3dati!BO21</f>
        <v>168</v>
      </c>
      <c r="AY21" s="46">
        <f>L3dati!BP21/SUM(L3dati!$BP21:$BS21)</f>
        <v>2.7027027027027029E-2</v>
      </c>
      <c r="AZ21" s="46">
        <f>L3dati!BQ21/SUM(L3dati!$BP21:$BS21)</f>
        <v>0.10314396028681742</v>
      </c>
      <c r="BA21" s="46">
        <f>L3dati!BR21/SUM(L3dati!$BP21:$BS21)</f>
        <v>0.45284059569773855</v>
      </c>
      <c r="BB21" s="46">
        <f>L3dati!BS21/SUM(L3dati!$BP21:$BS21)</f>
        <v>0.41698841698841699</v>
      </c>
      <c r="BC21" s="185">
        <f>L3dati!BT21</f>
        <v>3.2597904026475457</v>
      </c>
      <c r="BD21" s="46">
        <f>L3dati!BU21/SUM(L3dati!$BU21:$BX21)</f>
        <v>4.633204633204633E-2</v>
      </c>
      <c r="BE21" s="46">
        <f>L3dati!BV21/SUM(L3dati!$BU21:$BX21)</f>
        <v>0.10204081632653061</v>
      </c>
      <c r="BF21" s="46">
        <f>L3dati!BW21/SUM(L3dati!$BU21:$BX21)</f>
        <v>0.51075565361279651</v>
      </c>
      <c r="BG21" s="46">
        <f>L3dati!BX21/SUM(L3dati!$BU21:$BX21)</f>
        <v>0.34087148372862658</v>
      </c>
      <c r="BH21" s="187">
        <f>L3dati!BY21</f>
        <v>3.1461665747380034</v>
      </c>
      <c r="BI21" s="46">
        <f>L3dati!BZ21/SUM(L3dati!$BZ21:$CC21)</f>
        <v>2.4559193954659948E-2</v>
      </c>
      <c r="BJ21" s="46">
        <f>L3dati!CA21/SUM(L3dati!$BZ21:$CC21)</f>
        <v>0.1190176322418136</v>
      </c>
      <c r="BK21" s="46">
        <f>L3dati!CB21/SUM(L3dati!$BZ21:$CC21)</f>
        <v>0.44269521410579343</v>
      </c>
      <c r="BL21" s="46">
        <f>L3dati!CC21/SUM(L3dati!$BZ21:$CC21)</f>
        <v>0.41372795969773302</v>
      </c>
      <c r="BM21" s="185">
        <f>L3dati!CD21</f>
        <v>3.2455919395465993</v>
      </c>
      <c r="BN21" s="46">
        <f>L3dati!CE21/SUM(L3dati!$CE21:$CH21)</f>
        <v>4.345088161209068E-2</v>
      </c>
      <c r="BO21" s="46">
        <f>L3dati!CF21/SUM(L3dati!$CE21:$CH21)</f>
        <v>0.10390428211586902</v>
      </c>
      <c r="BP21" s="46">
        <f>L3dati!CG21/SUM(L3dati!$CE21:$CH21)</f>
        <v>0.51007556675062971</v>
      </c>
      <c r="BQ21" s="46">
        <f>L3dati!CH21/SUM(L3dati!$CE21:$CH21)</f>
        <v>0.34256926952141059</v>
      </c>
      <c r="BR21" s="187">
        <f>L3dati!CI21</f>
        <v>3.15176322418136</v>
      </c>
      <c r="BS21" s="46">
        <f>L3dati!CJ21/SUM(L3dati!$CJ21:$CM21)</f>
        <v>3.2924961715160794E-2</v>
      </c>
      <c r="BT21" s="46">
        <f>L3dati!CK21/SUM(L3dati!$CJ21:$CM21)</f>
        <v>0.11791730474732007</v>
      </c>
      <c r="BU21" s="46">
        <f>L3dati!CL21/SUM(L3dati!$CJ21:$CM21)</f>
        <v>0.42572741194486985</v>
      </c>
      <c r="BV21" s="46">
        <f>L3dati!CM21/SUM(L3dati!$CJ21:$CM21)</f>
        <v>0.42343032159264932</v>
      </c>
      <c r="BW21" s="185">
        <f>L3dati!CN21</f>
        <v>3.2396630934150075</v>
      </c>
      <c r="BX21" s="46">
        <f>L3dati!CO21/SUM(L3dati!$CO21:$CR21)</f>
        <v>5.1301684532924961E-2</v>
      </c>
      <c r="BY21" s="46">
        <f>L3dati!CP21/SUM(L3dati!$CO21:$CR21)</f>
        <v>0.10566615620214395</v>
      </c>
      <c r="BZ21" s="46">
        <f>L3dati!CQ21/SUM(L3dati!$CO21:$CR21)</f>
        <v>0.50229709035222048</v>
      </c>
      <c r="CA21" s="46">
        <f>L3dati!CR21/SUM(L3dati!$CO21:$CR21)</f>
        <v>0.34073506891271055</v>
      </c>
      <c r="CB21" s="187">
        <f>L3dati!CS21</f>
        <v>3.1324655436447166</v>
      </c>
      <c r="CC21" s="46">
        <f>L3dati!CT21/L3dati!$CZ21</f>
        <v>0.71084337349397586</v>
      </c>
      <c r="CD21" s="46">
        <f>L3dati!CU21/L3dati!$CZ21</f>
        <v>0.15662650602409639</v>
      </c>
      <c r="CE21" s="46">
        <f>L3dati!CV21/L3dati!$CZ21</f>
        <v>3.614457831325301E-2</v>
      </c>
      <c r="CF21" s="46">
        <f>L3dati!CW21/L3dati!$CZ21</f>
        <v>4.8192771084337352E-2</v>
      </c>
      <c r="CG21" s="46">
        <f>L3dati!CX21/L3dati!$CZ21</f>
        <v>4.8192771084337352E-2</v>
      </c>
      <c r="CH21" s="191">
        <f>L3dati!CY21</f>
        <v>3.3924050632911391</v>
      </c>
      <c r="CI21" s="188">
        <f>L3dati!CZ21</f>
        <v>83</v>
      </c>
      <c r="CJ21" s="46">
        <f>L3dati!DA21/L3dati!$CZ21</f>
        <v>0.48192771084337349</v>
      </c>
      <c r="CK21" s="46">
        <f>L3dati!DB21/L3dati!$CZ21</f>
        <v>0.28915662650602408</v>
      </c>
      <c r="CL21" s="46">
        <f>L3dati!DC21/L3dati!$CZ21</f>
        <v>0.20481927710843373</v>
      </c>
      <c r="CM21" s="46">
        <f>L3dati!DD21/L3dati!$CZ21</f>
        <v>2.4096385542168676E-2</v>
      </c>
      <c r="CN21" s="193">
        <f>L3dati!DE21</f>
        <v>92.301204819277103</v>
      </c>
      <c r="CO21" s="46">
        <f>L3dati!DF21/L3dati!$DL21</f>
        <v>0.52873563218390807</v>
      </c>
      <c r="CP21" s="46">
        <f>L3dati!DG21/L3dati!$DL21</f>
        <v>0.34482758620689657</v>
      </c>
      <c r="CQ21" s="46">
        <f>L3dati!DH21/L3dati!$DL21</f>
        <v>5.7471264367816091E-2</v>
      </c>
      <c r="CR21" s="46">
        <f>L3dati!DI21/L3dati!$DL21</f>
        <v>4.5977011494252873E-2</v>
      </c>
      <c r="CS21" s="46">
        <f>L3dati!DJ21/L3dati!$DL21</f>
        <v>2.2988505747126436E-2</v>
      </c>
      <c r="CT21" s="191">
        <f>L3dati!DK21</f>
        <v>3.611764705882353</v>
      </c>
      <c r="CU21" s="188">
        <f>L3dati!DL21</f>
        <v>87</v>
      </c>
      <c r="CV21" s="46">
        <f>L3dati!DM21/L3dati!$DL21</f>
        <v>0.56321839080459768</v>
      </c>
      <c r="CW21" s="46">
        <f>L3dati!DN21/L3dati!$DL21</f>
        <v>0.22988505747126436</v>
      </c>
      <c r="CX21" s="46">
        <f>L3dati!DO21/L3dati!$DL21</f>
        <v>0.16091954022988506</v>
      </c>
      <c r="CY21" s="46">
        <f>L3dati!DP21/L3dati!$DL21</f>
        <v>4.5977011494252873E-2</v>
      </c>
      <c r="CZ21" s="193">
        <f>L3dati!DQ21</f>
        <v>91.482758620689651</v>
      </c>
      <c r="DA21" s="46">
        <f>L3dati!DR21/L3dati!$DX21</f>
        <v>0.59090909090909094</v>
      </c>
      <c r="DB21" s="46">
        <f>L3dati!DS21/L3dati!$DX21</f>
        <v>0.25757575757575757</v>
      </c>
      <c r="DC21" s="46">
        <f>L3dati!DT21/L3dati!$DX21</f>
        <v>9.0909090909090912E-2</v>
      </c>
      <c r="DD21" s="46">
        <f>L3dati!DU21/L3dati!$DX21</f>
        <v>4.5454545454545456E-2</v>
      </c>
      <c r="DE21" s="46">
        <f>L3dati!DV21/L3dati!$DX21</f>
        <v>1.5151515151515152E-2</v>
      </c>
      <c r="DF21" s="191">
        <f>L3dati!DW21</f>
        <v>3.5846153846153848</v>
      </c>
      <c r="DG21" s="188">
        <f>L3dati!DX21</f>
        <v>66</v>
      </c>
      <c r="DH21" s="46">
        <f>L3dati!DY21/L3dati!$DX21</f>
        <v>0.43939393939393939</v>
      </c>
      <c r="DI21" s="46">
        <f>L3dati!DZ21/L3dati!$DX21</f>
        <v>0.2878787878787879</v>
      </c>
      <c r="DJ21" s="46">
        <f>L3dati!EA21/L3dati!$DX21</f>
        <v>0.18181818181818182</v>
      </c>
      <c r="DK21" s="46">
        <f>L3dati!EB21/L3dati!$DX21</f>
        <v>9.0909090909090912E-2</v>
      </c>
      <c r="DL21" s="193">
        <f>L3dati!EC21</f>
        <v>93.469696969696969</v>
      </c>
      <c r="DM21" s="46">
        <f>L3dati!ED21/L3dati!$EH21</f>
        <v>0.28915662650602408</v>
      </c>
      <c r="DN21" s="46">
        <f>L3dati!EE21/L3dati!$EH21</f>
        <v>0.59036144578313254</v>
      </c>
      <c r="DO21" s="46">
        <f>L3dati!EF21/L3dati!$EH21</f>
        <v>0.12048192771084337</v>
      </c>
      <c r="DP21" s="46">
        <f>L3dati!EG21/L3dati!$EH21</f>
        <v>0</v>
      </c>
      <c r="DQ21" s="47">
        <f>L3dati!EH21</f>
        <v>83</v>
      </c>
      <c r="DR21" s="46">
        <f>L3dati!EI21/L3dati!$EH21</f>
        <v>0.77108433734939763</v>
      </c>
      <c r="DS21" s="46">
        <f>L3dati!EJ21/L3dati!$EH21</f>
        <v>0.12048192771084337</v>
      </c>
      <c r="DT21" s="46">
        <f>L3dati!EK21/L3dati!$EH21</f>
        <v>1.2048192771084338E-2</v>
      </c>
      <c r="DU21" s="46">
        <f>L3dati!EL21/L3dati!$EH21</f>
        <v>3.614457831325301E-2</v>
      </c>
      <c r="DV21" s="192">
        <f>L3dati!EM21/L3dati!$EH21</f>
        <v>6.0240963855421686E-2</v>
      </c>
      <c r="DW21" s="46">
        <f>L3dati!EN21/L3dati!$ER21</f>
        <v>0.33766233766233766</v>
      </c>
      <c r="DX21" s="46">
        <f>L3dati!EO21/L3dati!$ER21</f>
        <v>0.59740259740259738</v>
      </c>
      <c r="DY21" s="46">
        <f>L3dati!EP21/L3dati!$ER21</f>
        <v>5.1948051948051951E-2</v>
      </c>
      <c r="DZ21" s="46">
        <f>L3dati!EQ21/L3dati!$ER21</f>
        <v>1.2987012987012988E-2</v>
      </c>
      <c r="EA21" s="47">
        <f>L3dati!ER21</f>
        <v>77</v>
      </c>
      <c r="EB21" s="46">
        <f>L3dati!ES21/L3dati!$ER21</f>
        <v>0.80519480519480524</v>
      </c>
      <c r="EC21" s="46">
        <f>L3dati!ET21/L3dati!$ER21</f>
        <v>0.16883116883116883</v>
      </c>
      <c r="ED21" s="46">
        <f>L3dati!EU21/L3dati!$ER21</f>
        <v>1.2987012987012988E-2</v>
      </c>
      <c r="EE21" s="46">
        <f>L3dati!EV21/L3dati!$ER21</f>
        <v>1.2987012987012988E-2</v>
      </c>
      <c r="EF21" s="192">
        <f>L3dati!EW21/L3dati!$ER21</f>
        <v>0</v>
      </c>
      <c r="EG21" s="46">
        <f>L3dati!EX21/L3dati!$FB21</f>
        <v>0.37349397590361444</v>
      </c>
      <c r="EH21" s="46">
        <f>L3dati!EY21/L3dati!$FB21</f>
        <v>0.48192771084337349</v>
      </c>
      <c r="EI21" s="46">
        <f>L3dati!EZ21/L3dati!$FB21</f>
        <v>0.13253012048192772</v>
      </c>
      <c r="EJ21" s="46">
        <f>L3dati!FA21/L3dati!$FB21</f>
        <v>1.2048192771084338E-2</v>
      </c>
      <c r="EK21" s="47">
        <f>L3dati!FB21</f>
        <v>83</v>
      </c>
      <c r="EL21" s="46">
        <f>L3dati!FC21/L3dati!$FB21</f>
        <v>0.6506024096385542</v>
      </c>
      <c r="EM21" s="46">
        <f>L3dati!FD21/L3dati!$FB21</f>
        <v>0.14457831325301204</v>
      </c>
      <c r="EN21" s="46">
        <f>L3dati!FE21/L3dati!$FB21</f>
        <v>7.2289156626506021E-2</v>
      </c>
      <c r="EO21" s="46">
        <f>L3dati!FF21/L3dati!$FB21</f>
        <v>4.8192771084337352E-2</v>
      </c>
      <c r="EP21" s="46">
        <f>L3dati!FG21/L3dati!$FB21</f>
        <v>8.4337349397590355E-2</v>
      </c>
    </row>
    <row r="22" spans="1:146" s="50" customFormat="1" ht="10.5" customHeight="1" x14ac:dyDescent="0.2">
      <c r="A22" s="26">
        <v>348</v>
      </c>
      <c r="B22" s="26"/>
      <c r="C22" s="27">
        <v>33</v>
      </c>
      <c r="D22" s="28" t="s">
        <v>150</v>
      </c>
      <c r="E22" s="27" t="s">
        <v>111</v>
      </c>
      <c r="F22" s="27" t="s">
        <v>146</v>
      </c>
      <c r="G22" s="27" t="s">
        <v>151</v>
      </c>
      <c r="H22" s="30">
        <f>L3dati!P22</f>
        <v>229</v>
      </c>
      <c r="I22" s="45">
        <f>L3dati!Q22/L3dati!$P22</f>
        <v>0.29257641921397382</v>
      </c>
      <c r="J22" s="45">
        <f>L3dati!R22/L3dati!$P22</f>
        <v>0.46288209606986902</v>
      </c>
      <c r="K22" s="45">
        <f>L3dati!S22/L3dati!$P22</f>
        <v>0.22707423580786026</v>
      </c>
      <c r="L22" s="45">
        <f>L3dati!T22/L3dati!$P22</f>
        <v>0</v>
      </c>
      <c r="M22" s="45">
        <f>L3dati!U22/L3dati!$P22</f>
        <v>1.7467248908296942E-2</v>
      </c>
      <c r="N22" s="32">
        <f>L3dati!V22</f>
        <v>84.467261904761912</v>
      </c>
      <c r="O22" s="32">
        <f>L3dati!W22</f>
        <v>74.870502283104955</v>
      </c>
      <c r="P22" s="30">
        <f>L3dati!X22</f>
        <v>221</v>
      </c>
      <c r="Q22" s="45">
        <f>L3dati!Y22/L3dati!$X22</f>
        <v>0.27149321266968324</v>
      </c>
      <c r="R22" s="45">
        <f>L3dati!Z22/L3dati!$X22</f>
        <v>0.4660633484162896</v>
      </c>
      <c r="S22" s="45">
        <f>L3dati!AA22/L3dati!$X22</f>
        <v>0.24886877828054299</v>
      </c>
      <c r="T22" s="45">
        <f>L3dati!AB22/L3dati!$X22</f>
        <v>9.0497737556561094E-3</v>
      </c>
      <c r="U22" s="45">
        <f>L3dati!AC22/L3dati!$X22</f>
        <v>4.5248868778280547E-3</v>
      </c>
      <c r="V22" s="32">
        <f>L3dati!AD22</f>
        <v>85.838709677419359</v>
      </c>
      <c r="W22" s="32">
        <f>L3dati!AE22</f>
        <v>72.479907834101311</v>
      </c>
      <c r="X22" s="30">
        <f>L3dati!AF22</f>
        <v>216</v>
      </c>
      <c r="Y22" s="45">
        <f>L3dati!AG22/L3dati!$AF22</f>
        <v>0.2638888888888889</v>
      </c>
      <c r="Z22" s="45">
        <f>L3dati!AH22/L3dati!$AF22</f>
        <v>0.47685185185185186</v>
      </c>
      <c r="AA22" s="45">
        <f>L3dati!AI22/L3dati!$AF22</f>
        <v>0.24074074074074073</v>
      </c>
      <c r="AB22" s="45">
        <f>L3dati!AJ22/L3dati!$AF22</f>
        <v>0</v>
      </c>
      <c r="AC22" s="45">
        <f>L3dati!AK22/L3dati!$AF22</f>
        <v>1.8518518518518517E-2</v>
      </c>
      <c r="AD22" s="32">
        <f>L3dati!AL22</f>
        <v>84.872641509433961</v>
      </c>
      <c r="AE22" s="32">
        <f>L3dati!AM22</f>
        <v>72.001944444444419</v>
      </c>
      <c r="AF22" s="184">
        <f>L3dati!AW22/L3dati!$H22</f>
        <v>0.45901639344262296</v>
      </c>
      <c r="AG22" s="184">
        <f>L3dati!AX22/L3dati!$H22</f>
        <v>0.38114754098360654</v>
      </c>
      <c r="AH22" s="184">
        <f>L3dati!AY22/L3dati!$H22</f>
        <v>0.1598360655737705</v>
      </c>
      <c r="AI22" s="184">
        <f>L3dati!AZ22/L3dati!$P22</f>
        <v>0.54148471615720528</v>
      </c>
      <c r="AJ22" s="184">
        <f>L3dati!BA22/L3dati!$P22</f>
        <v>0.31877729257641924</v>
      </c>
      <c r="AK22" s="184">
        <f>L3dati!BB22/L3dati!$P22</f>
        <v>0.13973799126637554</v>
      </c>
      <c r="AL22" s="184">
        <f>L3dati!BC22/L3dati!$X22</f>
        <v>0.61085972850678738</v>
      </c>
      <c r="AM22" s="184">
        <f>L3dati!BD22/L3dati!$X22</f>
        <v>0.30769230769230771</v>
      </c>
      <c r="AN22" s="184">
        <f>L3dati!BE22/L3dati!$X22</f>
        <v>8.1447963800904979E-2</v>
      </c>
      <c r="AO22" s="184">
        <f>L3dati!BF22/L3dati!$BM22</f>
        <v>7.9365079365079361E-3</v>
      </c>
      <c r="AP22" s="184">
        <f>L3dati!BG22/L3dati!$BM22</f>
        <v>2.6455026455026454E-3</v>
      </c>
      <c r="AQ22" s="184">
        <f>L3dati!BH22/L3dati!$BN22</f>
        <v>5.3191489361702126E-3</v>
      </c>
      <c r="AR22" s="184">
        <f>L3dati!BI22/L3dati!$BN22</f>
        <v>2.6595744680851063E-3</v>
      </c>
      <c r="AS22" s="184">
        <f>L3dati!BJ22/L3dati!BO22</f>
        <v>4.9019607843137254E-3</v>
      </c>
      <c r="AT22" s="184">
        <f>L3dati!BK22/L3dati!BO22</f>
        <v>7.3529411764705881E-3</v>
      </c>
      <c r="AU22" s="30">
        <f>L3dati!BL22</f>
        <v>331</v>
      </c>
      <c r="AV22" s="30">
        <f>L3dati!BM22</f>
        <v>378</v>
      </c>
      <c r="AW22" s="30">
        <f>L3dati!BN22</f>
        <v>376</v>
      </c>
      <c r="AX22" s="30">
        <f>L3dati!BO22</f>
        <v>408</v>
      </c>
      <c r="AY22" s="46">
        <f>L3dati!BP22/SUM(L3dati!$BP22:$BS22)</f>
        <v>2.0977011494252875E-2</v>
      </c>
      <c r="AZ22" s="46">
        <f>L3dati!BQ22/SUM(L3dati!$BP22:$BS22)</f>
        <v>0.125</v>
      </c>
      <c r="BA22" s="46">
        <f>L3dati!BR22/SUM(L3dati!$BP22:$BS22)</f>
        <v>0.44683908045977011</v>
      </c>
      <c r="BB22" s="46">
        <f>L3dati!BS22/SUM(L3dati!$BP22:$BS22)</f>
        <v>0.40718390804597704</v>
      </c>
      <c r="BC22" s="185">
        <f>L3dati!BT22</f>
        <v>3.2402298850574711</v>
      </c>
      <c r="BD22" s="46">
        <f>L3dati!BU22/SUM(L3dati!$BU22:$BX22)</f>
        <v>3.7356321839080463E-2</v>
      </c>
      <c r="BE22" s="46">
        <f>L3dati!BV22/SUM(L3dati!$BU22:$BX22)</f>
        <v>0.12040229885057471</v>
      </c>
      <c r="BF22" s="46">
        <f>L3dati!BW22/SUM(L3dati!$BU22:$BX22)</f>
        <v>0.50172413793103443</v>
      </c>
      <c r="BG22" s="46">
        <f>L3dati!BX22/SUM(L3dati!$BU22:$BX22)</f>
        <v>0.34051724137931033</v>
      </c>
      <c r="BH22" s="187">
        <f>L3dati!BY22</f>
        <v>3.1454022988505748</v>
      </c>
      <c r="BI22" s="46">
        <f>L3dati!BZ22/SUM(L3dati!$BZ22:$CC22)</f>
        <v>2.0213687554143805E-2</v>
      </c>
      <c r="BJ22" s="46">
        <f>L3dati!CA22/SUM(L3dati!$BZ22:$CC22)</f>
        <v>0.13081143517181634</v>
      </c>
      <c r="BK22" s="46">
        <f>L3dati!CB22/SUM(L3dati!$BZ22:$CC22)</f>
        <v>0.4354605833092694</v>
      </c>
      <c r="BL22" s="46">
        <f>L3dati!CC22/SUM(L3dati!$BZ22:$CC22)</f>
        <v>0.41351429396477041</v>
      </c>
      <c r="BM22" s="185">
        <f>L3dati!CD22</f>
        <v>3.2422754836846663</v>
      </c>
      <c r="BN22" s="46">
        <f>L3dati!CE22/SUM(L3dati!$CE22:$CH22)</f>
        <v>4.4181345654057173E-2</v>
      </c>
      <c r="BO22" s="46">
        <f>L3dati!CF22/SUM(L3dati!$CE22:$CH22)</f>
        <v>0.12647993069592839</v>
      </c>
      <c r="BP22" s="46">
        <f>L3dati!CG22/SUM(L3dati!$CE22:$CH22)</f>
        <v>0.48946000577533932</v>
      </c>
      <c r="BQ22" s="46">
        <f>L3dati!CH22/SUM(L3dati!$CE22:$CH22)</f>
        <v>0.33987871787467516</v>
      </c>
      <c r="BR22" s="187">
        <f>L3dati!CI22</f>
        <v>3.1250360958706325</v>
      </c>
      <c r="BS22" s="46">
        <f>L3dati!CJ22/SUM(L3dati!$CJ22:$CM22)</f>
        <v>1.8787361229718188E-2</v>
      </c>
      <c r="BT22" s="46">
        <f>L3dati!CK22/SUM(L3dati!$CJ22:$CM22)</f>
        <v>0.12610304582977513</v>
      </c>
      <c r="BU22" s="46">
        <f>L3dati!CL22/SUM(L3dati!$CJ22:$CM22)</f>
        <v>0.43609450612012524</v>
      </c>
      <c r="BV22" s="46">
        <f>L3dati!CM22/SUM(L3dati!$CJ22:$CM22)</f>
        <v>0.41901508682038147</v>
      </c>
      <c r="BW22" s="185">
        <f>L3dati!CN22</f>
        <v>3.2553373185311698</v>
      </c>
      <c r="BX22" s="46">
        <f>L3dati!CO22/SUM(L3dati!$CO22:$CR22)</f>
        <v>3.8713350412752631E-2</v>
      </c>
      <c r="BY22" s="46">
        <f>L3dati!CP22/SUM(L3dati!$CO22:$CR22)</f>
        <v>0.11642470822658696</v>
      </c>
      <c r="BZ22" s="46">
        <f>L3dati!CQ22/SUM(L3dati!$CO22:$CR22)</f>
        <v>0.48904070594933108</v>
      </c>
      <c r="CA22" s="46">
        <f>L3dati!CR22/SUM(L3dati!$CO22:$CR22)</f>
        <v>0.35582123541132937</v>
      </c>
      <c r="CB22" s="187">
        <f>L3dati!CS22</f>
        <v>3.1619698263592371</v>
      </c>
      <c r="CC22" s="46">
        <f>L3dati!CT22/L3dati!$CZ22</f>
        <v>0.77099236641221369</v>
      </c>
      <c r="CD22" s="46">
        <f>L3dati!CU22/L3dati!$CZ22</f>
        <v>0.12977099236641221</v>
      </c>
      <c r="CE22" s="46">
        <f>L3dati!CV22/L3dati!$CZ22</f>
        <v>3.8167938931297711E-2</v>
      </c>
      <c r="CF22" s="46">
        <f>L3dati!CW22/L3dati!$CZ22</f>
        <v>3.8167938931297711E-2</v>
      </c>
      <c r="CG22" s="46">
        <f>L3dati!CX22/L3dati!$CZ22</f>
        <v>2.2900763358778626E-2</v>
      </c>
      <c r="CH22" s="191">
        <f>L3dati!CY22</f>
        <v>3.328125</v>
      </c>
      <c r="CI22" s="188">
        <f>L3dati!CZ22</f>
        <v>131</v>
      </c>
      <c r="CJ22" s="46">
        <f>L3dati!DA22/L3dati!$CZ22</f>
        <v>0.38167938931297712</v>
      </c>
      <c r="CK22" s="46">
        <f>L3dati!DB22/L3dati!$CZ22</f>
        <v>0.38931297709923662</v>
      </c>
      <c r="CL22" s="46">
        <f>L3dati!DC22/L3dati!$CZ22</f>
        <v>0.19083969465648856</v>
      </c>
      <c r="CM22" s="46">
        <f>L3dati!DD22/L3dati!$CZ22</f>
        <v>3.8167938931297711E-2</v>
      </c>
      <c r="CN22" s="193">
        <f>L3dati!DE22</f>
        <v>94.702290076335885</v>
      </c>
      <c r="CO22" s="46">
        <f>L3dati!DF22/L3dati!$DL22</f>
        <v>0.72413793103448276</v>
      </c>
      <c r="CP22" s="46">
        <f>L3dati!DG22/L3dati!$DL22</f>
        <v>0.15862068965517243</v>
      </c>
      <c r="CQ22" s="46">
        <f>L3dati!DH22/L3dati!$DL22</f>
        <v>7.586206896551724E-2</v>
      </c>
      <c r="CR22" s="46">
        <f>L3dati!DI22/L3dati!$DL22</f>
        <v>3.4482758620689655E-2</v>
      </c>
      <c r="CS22" s="46">
        <f>L3dati!DJ22/L3dati!$DL22</f>
        <v>6.8965517241379309E-3</v>
      </c>
      <c r="CT22" s="191">
        <f>L3dati!DK22</f>
        <v>3.4166666666666665</v>
      </c>
      <c r="CU22" s="188">
        <f>L3dati!DL22</f>
        <v>145</v>
      </c>
      <c r="CV22" s="46">
        <f>L3dati!DM22/L3dati!$DL22</f>
        <v>0.27586206896551724</v>
      </c>
      <c r="CW22" s="46">
        <f>L3dati!DN22/L3dati!$DL22</f>
        <v>0.35862068965517241</v>
      </c>
      <c r="CX22" s="46">
        <f>L3dati!DO22/L3dati!$DL22</f>
        <v>0.33793103448275863</v>
      </c>
      <c r="CY22" s="46">
        <f>L3dati!DP22/L3dati!$DL22</f>
        <v>2.7586206896551724E-2</v>
      </c>
      <c r="CZ22" s="193">
        <f>L3dati!DQ22</f>
        <v>96.406896551724131</v>
      </c>
      <c r="DA22" s="46">
        <f>L3dati!DR22/L3dati!$DX22</f>
        <v>0.8035714285714286</v>
      </c>
      <c r="DB22" s="46">
        <f>L3dati!DS22/L3dati!$DX22</f>
        <v>0.13690476190476192</v>
      </c>
      <c r="DC22" s="46">
        <f>L3dati!DT22/L3dati!$DX22</f>
        <v>4.7619047619047616E-2</v>
      </c>
      <c r="DD22" s="46">
        <f>L3dati!DU22/L3dati!$DX22</f>
        <v>1.1904761904761904E-2</v>
      </c>
      <c r="DE22" s="46">
        <f>L3dati!DV22/L3dati!$DX22</f>
        <v>0</v>
      </c>
      <c r="DF22" s="191">
        <f>L3dati!DW22</f>
        <v>3.2678571428571428</v>
      </c>
      <c r="DG22" s="188">
        <f>L3dati!DX22</f>
        <v>168</v>
      </c>
      <c r="DH22" s="46">
        <f>L3dati!DY22/L3dati!$DX22</f>
        <v>0.23214285714285715</v>
      </c>
      <c r="DI22" s="46">
        <f>L3dati!DZ22/L3dati!$DX22</f>
        <v>0.47619047619047616</v>
      </c>
      <c r="DJ22" s="46">
        <f>L3dati!EA22/L3dati!$DX22</f>
        <v>0.29166666666666669</v>
      </c>
      <c r="DK22" s="46">
        <f>L3dati!EB22/L3dati!$DX22</f>
        <v>0</v>
      </c>
      <c r="DL22" s="193">
        <f>L3dati!EC22</f>
        <v>96.345238095238102</v>
      </c>
      <c r="DM22" s="46">
        <f>L3dati!ED22/L3dati!$EH22</f>
        <v>0.20161290322580644</v>
      </c>
      <c r="DN22" s="46">
        <f>L3dati!EE22/L3dati!$EH22</f>
        <v>0.64516129032258063</v>
      </c>
      <c r="DO22" s="46">
        <f>L3dati!EF22/L3dati!$EH22</f>
        <v>0.13709677419354838</v>
      </c>
      <c r="DP22" s="46">
        <f>L3dati!EG22/L3dati!$EH22</f>
        <v>1.6129032258064516E-2</v>
      </c>
      <c r="DQ22" s="47">
        <f>L3dati!EH22</f>
        <v>124</v>
      </c>
      <c r="DR22" s="46">
        <f>L3dati!EI22/L3dati!$EH22</f>
        <v>0.58870967741935487</v>
      </c>
      <c r="DS22" s="46">
        <f>L3dati!EJ22/L3dati!$EH22</f>
        <v>0.30645161290322581</v>
      </c>
      <c r="DT22" s="46">
        <f>L3dati!EK22/L3dati!$EH22</f>
        <v>4.8387096774193547E-2</v>
      </c>
      <c r="DU22" s="46">
        <f>L3dati!EL22/L3dati!$EH22</f>
        <v>4.8387096774193547E-2</v>
      </c>
      <c r="DV22" s="192">
        <f>L3dati!EM22/L3dati!$EH22</f>
        <v>8.0645161290322578E-3</v>
      </c>
      <c r="DW22" s="46">
        <f>L3dati!EN22/L3dati!$ER22</f>
        <v>0.19148936170212766</v>
      </c>
      <c r="DX22" s="46">
        <f>L3dati!EO22/L3dati!$ER22</f>
        <v>0.64539007092198586</v>
      </c>
      <c r="DY22" s="46">
        <f>L3dati!EP22/L3dati!$ER22</f>
        <v>0.15602836879432624</v>
      </c>
      <c r="DZ22" s="46">
        <f>L3dati!EQ22/L3dati!$ER22</f>
        <v>7.0921985815602835E-3</v>
      </c>
      <c r="EA22" s="47">
        <f>L3dati!ER22</f>
        <v>141</v>
      </c>
      <c r="EB22" s="46">
        <f>L3dati!ES22/L3dati!$ER22</f>
        <v>0.66666666666666663</v>
      </c>
      <c r="EC22" s="46">
        <f>L3dati!ET22/L3dati!$ER22</f>
        <v>0.25531914893617019</v>
      </c>
      <c r="ED22" s="46">
        <f>L3dati!EU22/L3dati!$ER22</f>
        <v>7.0921985815602835E-3</v>
      </c>
      <c r="EE22" s="46">
        <f>L3dati!EV22/L3dati!$ER22</f>
        <v>5.6737588652482268E-2</v>
      </c>
      <c r="EF22" s="192">
        <f>L3dati!EW22/L3dati!$ER22</f>
        <v>1.4184397163120567E-2</v>
      </c>
      <c r="EG22" s="46">
        <f>L3dati!EX22/L3dati!$FB22</f>
        <v>0.25882352941176473</v>
      </c>
      <c r="EH22" s="46">
        <f>L3dati!EY22/L3dati!$FB22</f>
        <v>0.6</v>
      </c>
      <c r="EI22" s="46">
        <f>L3dati!EZ22/L3dati!$FB22</f>
        <v>0.12352941176470589</v>
      </c>
      <c r="EJ22" s="46">
        <f>L3dati!FA22/L3dati!$FB22</f>
        <v>1.7647058823529412E-2</v>
      </c>
      <c r="EK22" s="47">
        <f>L3dati!FB22</f>
        <v>170</v>
      </c>
      <c r="EL22" s="46">
        <f>L3dati!FC22/L3dati!$FB22</f>
        <v>0.64117647058823535</v>
      </c>
      <c r="EM22" s="46">
        <f>L3dati!FD22/L3dati!$FB22</f>
        <v>0.29411764705882354</v>
      </c>
      <c r="EN22" s="46">
        <f>L3dati!FE22/L3dati!$FB22</f>
        <v>2.9411764705882353E-2</v>
      </c>
      <c r="EO22" s="46">
        <f>L3dati!FF22/L3dati!$FB22</f>
        <v>3.5294117647058823E-2</v>
      </c>
      <c r="EP22" s="46">
        <f>L3dati!FG22/L3dati!$FB22</f>
        <v>0</v>
      </c>
    </row>
    <row r="23" spans="1:146" s="50" customFormat="1" ht="10.5" customHeight="1" x14ac:dyDescent="0.2">
      <c r="A23" s="26">
        <v>350</v>
      </c>
      <c r="B23" s="26"/>
      <c r="C23" s="27">
        <v>41</v>
      </c>
      <c r="D23" s="28" t="s">
        <v>152</v>
      </c>
      <c r="E23" s="27" t="s">
        <v>137</v>
      </c>
      <c r="F23" s="27" t="s">
        <v>153</v>
      </c>
      <c r="G23" s="27" t="s">
        <v>154</v>
      </c>
      <c r="H23" s="30">
        <f>L3dati!P23</f>
        <v>464</v>
      </c>
      <c r="I23" s="45">
        <f>L3dati!Q23/L3dati!$P23</f>
        <v>0.23706896551724138</v>
      </c>
      <c r="J23" s="45">
        <f>L3dati!R23/L3dati!$P23</f>
        <v>0.34051724137931033</v>
      </c>
      <c r="K23" s="45">
        <f>L3dati!S23/L3dati!$P23</f>
        <v>0.36853448275862066</v>
      </c>
      <c r="L23" s="45">
        <f>L3dati!T23/L3dati!$P23</f>
        <v>1.9396551724137932E-2</v>
      </c>
      <c r="M23" s="45">
        <f>L3dati!U23/L3dati!$P23</f>
        <v>3.4482758620689655E-2</v>
      </c>
      <c r="N23" s="32">
        <f>L3dati!V23</f>
        <v>86.30463576158941</v>
      </c>
      <c r="O23" s="32">
        <f>L3dati!W23</f>
        <v>74.027552447552452</v>
      </c>
      <c r="P23" s="30">
        <f>L3dati!X23</f>
        <v>466</v>
      </c>
      <c r="Q23" s="45">
        <f>L3dati!Y23/L3dati!$X23</f>
        <v>0.22746781115879827</v>
      </c>
      <c r="R23" s="45">
        <f>L3dati!Z23/L3dati!$X23</f>
        <v>0.35193133047210301</v>
      </c>
      <c r="S23" s="45">
        <f>L3dati!AA23/L3dati!$X23</f>
        <v>0.40343347639484978</v>
      </c>
      <c r="T23" s="45">
        <f>L3dati!AB23/L3dati!$X23</f>
        <v>4.2918454935622317E-3</v>
      </c>
      <c r="U23" s="45">
        <f>L3dati!AC23/L3dati!$X23</f>
        <v>1.2875536480686695E-2</v>
      </c>
      <c r="V23" s="32">
        <f>L3dati!AD23</f>
        <v>87.626637554585159</v>
      </c>
      <c r="W23" s="32">
        <f>L3dati!AE23</f>
        <v>73.549763948497855</v>
      </c>
      <c r="X23" s="30">
        <f>L3dati!AF23</f>
        <v>487</v>
      </c>
      <c r="Y23" s="45">
        <f>L3dati!AG23/L3dati!$AF23</f>
        <v>0.22792607802874743</v>
      </c>
      <c r="Z23" s="45">
        <f>L3dati!AH23/L3dati!$AF23</f>
        <v>0.41889117043121149</v>
      </c>
      <c r="AA23" s="45">
        <f>L3dati!AI23/L3dati!$AF23</f>
        <v>0.32443531827515398</v>
      </c>
      <c r="AB23" s="45">
        <f>L3dati!AJ23/L3dati!$AF23</f>
        <v>8.2135523613963042E-3</v>
      </c>
      <c r="AC23" s="45">
        <f>L3dati!AK23/L3dati!$AF23</f>
        <v>2.0533880903490759E-2</v>
      </c>
      <c r="AD23" s="32">
        <f>L3dati!AL23</f>
        <v>87.147609147609145</v>
      </c>
      <c r="AE23" s="32">
        <f>L3dati!AM23</f>
        <v>71.885420944558575</v>
      </c>
      <c r="AF23" s="184">
        <f>L3dati!AW23/L3dati!$H23</f>
        <v>0.40740740740740738</v>
      </c>
      <c r="AG23" s="184">
        <f>L3dati!AX23/L3dati!$H23</f>
        <v>0.47619047619047616</v>
      </c>
      <c r="AH23" s="184">
        <f>L3dati!AY23/L3dati!$H23</f>
        <v>0.1164021164021164</v>
      </c>
      <c r="AI23" s="184">
        <f>L3dati!AZ23/L3dati!$P23</f>
        <v>0.44827586206896552</v>
      </c>
      <c r="AJ23" s="184">
        <f>L3dati!BA23/L3dati!$P23</f>
        <v>0.46551724137931033</v>
      </c>
      <c r="AK23" s="184">
        <f>L3dati!BB23/L3dati!$P23</f>
        <v>8.6206896551724144E-2</v>
      </c>
      <c r="AL23" s="184">
        <f>L3dati!BC23/L3dati!$X23</f>
        <v>0.51287553648068673</v>
      </c>
      <c r="AM23" s="184">
        <f>L3dati!BD23/L3dati!$X23</f>
        <v>0.41416309012875535</v>
      </c>
      <c r="AN23" s="184">
        <f>L3dati!BE23/L3dati!$X23</f>
        <v>7.2961373390557943E-2</v>
      </c>
      <c r="AO23" s="184">
        <f>L3dati!BF23/L3dati!$BM23</f>
        <v>4.7318611987381704E-3</v>
      </c>
      <c r="AP23" s="184">
        <f>L3dati!BG23/L3dati!$BM23</f>
        <v>7.8864353312302835E-3</v>
      </c>
      <c r="AQ23" s="184">
        <f>L3dati!BH23/L3dati!$BN23</f>
        <v>5.263157894736842E-3</v>
      </c>
      <c r="AR23" s="184">
        <f>L3dati!BI23/L3dati!$BN23</f>
        <v>1.7105263157894738E-2</v>
      </c>
      <c r="AS23" s="184">
        <f>L3dati!BJ23/L3dati!BO23</f>
        <v>6.7720090293453723E-3</v>
      </c>
      <c r="AT23" s="184">
        <f>L3dati!BK23/L3dati!BO23</f>
        <v>1.3544018058690745E-2</v>
      </c>
      <c r="AU23" s="30">
        <f>L3dati!BL23</f>
        <v>593</v>
      </c>
      <c r="AV23" s="30">
        <f>L3dati!BM23</f>
        <v>634</v>
      </c>
      <c r="AW23" s="30">
        <f>L3dati!BN23</f>
        <v>760</v>
      </c>
      <c r="AX23" s="30">
        <f>L3dati!BO23</f>
        <v>886</v>
      </c>
      <c r="AY23" s="46">
        <f>L3dati!BP23/SUM(L3dati!$BP23:$BS23)</f>
        <v>1.8920916481892092E-2</v>
      </c>
      <c r="AZ23" s="46">
        <f>L3dati!BQ23/SUM(L3dati!$BP23:$BS23)</f>
        <v>0.10997782705099779</v>
      </c>
      <c r="BA23" s="46">
        <f>L3dati!BR23/SUM(L3dati!$BP23:$BS23)</f>
        <v>0.41906873614190687</v>
      </c>
      <c r="BB23" s="46">
        <f>L3dati!BS23/SUM(L3dati!$BP23:$BS23)</f>
        <v>0.45203252032520325</v>
      </c>
      <c r="BC23" s="185">
        <f>L3dati!BT23</f>
        <v>3.3042128603104213</v>
      </c>
      <c r="BD23" s="46">
        <f>L3dati!BU23/SUM(L3dati!$BU23:$BX23)</f>
        <v>4.789356984478936E-2</v>
      </c>
      <c r="BE23" s="46">
        <f>L3dati!BV23/SUM(L3dati!$BU23:$BX23)</f>
        <v>0.12845528455284552</v>
      </c>
      <c r="BF23" s="46">
        <f>L3dati!BW23/SUM(L3dati!$BU23:$BX23)</f>
        <v>0.49209164818920914</v>
      </c>
      <c r="BG23" s="46">
        <f>L3dati!BX23/SUM(L3dati!$BU23:$BX23)</f>
        <v>0.33155949741315593</v>
      </c>
      <c r="BH23" s="187">
        <f>L3dati!BY23</f>
        <v>3.1073170731707318</v>
      </c>
      <c r="BI23" s="46">
        <f>L3dati!BZ23/SUM(L3dati!$BZ23:$CC23)</f>
        <v>2.0370613746878697E-2</v>
      </c>
      <c r="BJ23" s="46">
        <f>L3dati!CA23/SUM(L3dati!$BZ23:$CC23)</f>
        <v>0.11354974372453673</v>
      </c>
      <c r="BK23" s="46">
        <f>L3dati!CB23/SUM(L3dati!$BZ23:$CC23)</f>
        <v>0.42344591930608488</v>
      </c>
      <c r="BL23" s="46">
        <f>L3dati!CC23/SUM(L3dati!$BZ23:$CC23)</f>
        <v>0.44263372322249966</v>
      </c>
      <c r="BM23" s="185">
        <f>L3dati!CD23</f>
        <v>3.2883427520042057</v>
      </c>
      <c r="BN23" s="46">
        <f>L3dati!CE23/SUM(L3dati!$CE23:$CH23)</f>
        <v>4.6655276646077014E-2</v>
      </c>
      <c r="BO23" s="46">
        <f>L3dati!CF23/SUM(L3dati!$CE23:$CH23)</f>
        <v>0.13957155999474308</v>
      </c>
      <c r="BP23" s="46">
        <f>L3dati!CG23/SUM(L3dati!$CE23:$CH23)</f>
        <v>0.50427125772111969</v>
      </c>
      <c r="BQ23" s="46">
        <f>L3dati!CH23/SUM(L3dati!$CE23:$CH23)</f>
        <v>0.30950190563806018</v>
      </c>
      <c r="BR23" s="187">
        <f>L3dati!CI23</f>
        <v>3.0766197923511629</v>
      </c>
      <c r="BS23" s="46">
        <f>L3dati!CJ23/SUM(L3dati!$CJ23:$CM23)</f>
        <v>2.3039806996381182E-2</v>
      </c>
      <c r="BT23" s="46">
        <f>L3dati!CK23/SUM(L3dati!$CJ23:$CM23)</f>
        <v>0.11917973462002412</v>
      </c>
      <c r="BU23" s="46">
        <f>L3dati!CL23/SUM(L3dati!$CJ23:$CM23)</f>
        <v>0.41447527141133894</v>
      </c>
      <c r="BV23" s="46">
        <f>L3dati!CM23/SUM(L3dati!$CJ23:$CM23)</f>
        <v>0.44330518697225574</v>
      </c>
      <c r="BW23" s="185">
        <f>L3dati!CN23</f>
        <v>3.2780458383594691</v>
      </c>
      <c r="BX23" s="46">
        <f>L3dati!CO23/SUM(L3dati!$CO23:$CR23)</f>
        <v>5.9589867310012062E-2</v>
      </c>
      <c r="BY23" s="46">
        <f>L3dati!CP23/SUM(L3dati!$CO23:$CR23)</f>
        <v>0.14378769601930036</v>
      </c>
      <c r="BZ23" s="46">
        <f>L3dati!CQ23/SUM(L3dati!$CO23:$CR23)</f>
        <v>0.47659831121833535</v>
      </c>
      <c r="CA23" s="46">
        <f>L3dati!CR23/SUM(L3dati!$CO23:$CR23)</f>
        <v>0.3200241254523522</v>
      </c>
      <c r="CB23" s="187">
        <f>L3dati!CS23</f>
        <v>3.0570566948130278</v>
      </c>
      <c r="CC23" s="46">
        <f>L3dati!CT23/L3dati!$CZ23</f>
        <v>0.55060728744939269</v>
      </c>
      <c r="CD23" s="46">
        <f>L3dati!CU23/L3dati!$CZ23</f>
        <v>0.19028340080971659</v>
      </c>
      <c r="CE23" s="46">
        <f>L3dati!CV23/L3dati!$CZ23</f>
        <v>8.5020242914979755E-2</v>
      </c>
      <c r="CF23" s="46">
        <f>L3dati!CW23/L3dati!$CZ23</f>
        <v>0.11740890688259109</v>
      </c>
      <c r="CG23" s="46">
        <f>L3dati!CX23/L3dati!$CZ23</f>
        <v>5.6680161943319839E-2</v>
      </c>
      <c r="CH23" s="191">
        <f>L3dati!CY23</f>
        <v>3.755364806866953</v>
      </c>
      <c r="CI23" s="188">
        <f>L3dati!CZ23</f>
        <v>247</v>
      </c>
      <c r="CJ23" s="46">
        <f>L3dati!DA23/L3dati!$CZ23</f>
        <v>0.37246963562753038</v>
      </c>
      <c r="CK23" s="46">
        <f>L3dati!DB23/L3dati!$CZ23</f>
        <v>0.32388663967611336</v>
      </c>
      <c r="CL23" s="46">
        <f>L3dati!DC23/L3dati!$CZ23</f>
        <v>0.24696356275303644</v>
      </c>
      <c r="CM23" s="46">
        <f>L3dati!DD23/L3dati!$CZ23</f>
        <v>5.6680161943319839E-2</v>
      </c>
      <c r="CN23" s="193">
        <f>L3dati!DE23</f>
        <v>94.619433198380563</v>
      </c>
      <c r="CO23" s="46">
        <f>L3dati!DF23/L3dati!$DL23</f>
        <v>0.53303964757709255</v>
      </c>
      <c r="CP23" s="46">
        <f>L3dati!DG23/L3dati!$DL23</f>
        <v>0.24669603524229075</v>
      </c>
      <c r="CQ23" s="46">
        <f>L3dati!DH23/L3dati!$DL23</f>
        <v>9.2511013215859028E-2</v>
      </c>
      <c r="CR23" s="46">
        <f>L3dati!DI23/L3dati!$DL23</f>
        <v>9.6916299559471369E-2</v>
      </c>
      <c r="CS23" s="46">
        <f>L3dati!DJ23/L3dati!$DL23</f>
        <v>3.0837004405286344E-2</v>
      </c>
      <c r="CT23" s="191">
        <f>L3dati!DK23</f>
        <v>3.7454545454545456</v>
      </c>
      <c r="CU23" s="188">
        <f>L3dati!DL23</f>
        <v>227</v>
      </c>
      <c r="CV23" s="46">
        <f>L3dati!DM23/L3dati!$DL23</f>
        <v>0.38766519823788548</v>
      </c>
      <c r="CW23" s="46">
        <f>L3dati!DN23/L3dati!$DL23</f>
        <v>0.33920704845814981</v>
      </c>
      <c r="CX23" s="46">
        <f>L3dati!DO23/L3dati!$DL23</f>
        <v>0.22466960352422907</v>
      </c>
      <c r="CY23" s="46">
        <f>L3dati!DP23/L3dati!$DL23</f>
        <v>4.8458149779735685E-2</v>
      </c>
      <c r="CZ23" s="193">
        <f>L3dati!DQ23</f>
        <v>94.352422907488986</v>
      </c>
      <c r="DA23" s="46">
        <f>L3dati!DR23/L3dati!$DX23</f>
        <v>0.59246575342465757</v>
      </c>
      <c r="DB23" s="46">
        <f>L3dati!DS23/L3dati!$DX23</f>
        <v>0.20205479452054795</v>
      </c>
      <c r="DC23" s="46">
        <f>L3dati!DT23/L3dati!$DX23</f>
        <v>8.5616438356164379E-2</v>
      </c>
      <c r="DD23" s="46">
        <f>L3dati!DU23/L3dati!$DX23</f>
        <v>8.2191780821917804E-2</v>
      </c>
      <c r="DE23" s="46">
        <f>L3dati!DV23/L3dati!$DX23</f>
        <v>3.7671232876712327E-2</v>
      </c>
      <c r="DF23" s="191">
        <f>L3dati!DW23</f>
        <v>3.6441281138790034</v>
      </c>
      <c r="DG23" s="188">
        <f>L3dati!DX23</f>
        <v>292</v>
      </c>
      <c r="DH23" s="46">
        <f>L3dati!DY23/L3dati!$DX23</f>
        <v>0.32534246575342468</v>
      </c>
      <c r="DI23" s="46">
        <f>L3dati!DZ23/L3dati!$DX23</f>
        <v>0.40068493150684931</v>
      </c>
      <c r="DJ23" s="46">
        <f>L3dati!EA23/L3dati!$DX23</f>
        <v>0.23287671232876711</v>
      </c>
      <c r="DK23" s="46">
        <f>L3dati!EB23/L3dati!$DX23</f>
        <v>4.1095890410958902E-2</v>
      </c>
      <c r="DL23" s="193">
        <f>L3dati!EC23</f>
        <v>95.171232876712324</v>
      </c>
      <c r="DM23" s="46">
        <f>L3dati!ED23/L3dati!$EH23</f>
        <v>0.25213675213675213</v>
      </c>
      <c r="DN23" s="46">
        <f>L3dati!EE23/L3dati!$EH23</f>
        <v>0.54700854700854706</v>
      </c>
      <c r="DO23" s="46">
        <f>L3dati!EF23/L3dati!$EH23</f>
        <v>0.16666666666666666</v>
      </c>
      <c r="DP23" s="46">
        <f>L3dati!EG23/L3dati!$EH23</f>
        <v>3.4188034188034191E-2</v>
      </c>
      <c r="DQ23" s="47">
        <f>L3dati!EH23</f>
        <v>234</v>
      </c>
      <c r="DR23" s="46">
        <f>L3dati!EI23/L3dati!$EH23</f>
        <v>0.64529914529914534</v>
      </c>
      <c r="DS23" s="46">
        <f>L3dati!EJ23/L3dati!$EH23</f>
        <v>0.14529914529914531</v>
      </c>
      <c r="DT23" s="46">
        <f>L3dati!EK23/L3dati!$EH23</f>
        <v>7.2649572649572655E-2</v>
      </c>
      <c r="DU23" s="46">
        <f>L3dati!EL23/L3dati!$EH23</f>
        <v>0.11538461538461539</v>
      </c>
      <c r="DV23" s="192">
        <f>L3dati!EM23/L3dati!$EH23</f>
        <v>2.1367521367521368E-2</v>
      </c>
      <c r="DW23" s="46">
        <f>L3dati!EN23/L3dati!$ER23</f>
        <v>0.2813852813852814</v>
      </c>
      <c r="DX23" s="46">
        <f>L3dati!EO23/L3dati!$ER23</f>
        <v>0.52380952380952384</v>
      </c>
      <c r="DY23" s="46">
        <f>L3dati!EP23/L3dati!$ER23</f>
        <v>0.16450216450216451</v>
      </c>
      <c r="DZ23" s="46">
        <f>L3dati!EQ23/L3dati!$ER23</f>
        <v>3.0303030303030304E-2</v>
      </c>
      <c r="EA23" s="47">
        <f>L3dati!ER23</f>
        <v>231</v>
      </c>
      <c r="EB23" s="46">
        <f>L3dati!ES23/L3dati!$ER23</f>
        <v>0.62770562770562766</v>
      </c>
      <c r="EC23" s="46">
        <f>L3dati!ET23/L3dati!$ER23</f>
        <v>0.15151515151515152</v>
      </c>
      <c r="ED23" s="46">
        <f>L3dati!EU23/L3dati!$ER23</f>
        <v>8.2251082251082255E-2</v>
      </c>
      <c r="EE23" s="46">
        <f>L3dati!EV23/L3dati!$ER23</f>
        <v>0.12121212121212122</v>
      </c>
      <c r="EF23" s="192">
        <f>L3dati!EW23/L3dati!$ER23</f>
        <v>1.7316017316017316E-2</v>
      </c>
      <c r="EG23" s="46">
        <f>L3dati!EX23/L3dati!$FB23</f>
        <v>0.21951219512195122</v>
      </c>
      <c r="EH23" s="46">
        <f>L3dati!EY23/L3dati!$FB23</f>
        <v>0.6376306620209059</v>
      </c>
      <c r="EI23" s="46">
        <f>L3dati!EZ23/L3dati!$FB23</f>
        <v>0.11149825783972125</v>
      </c>
      <c r="EJ23" s="46">
        <f>L3dati!FA23/L3dati!$FB23</f>
        <v>3.1358885017421602E-2</v>
      </c>
      <c r="EK23" s="47">
        <f>L3dati!FB23</f>
        <v>287</v>
      </c>
      <c r="EL23" s="46">
        <f>L3dati!FC23/L3dati!$FB23</f>
        <v>0.67247386759581884</v>
      </c>
      <c r="EM23" s="46">
        <f>L3dati!FD23/L3dati!$FB23</f>
        <v>0.15331010452961671</v>
      </c>
      <c r="EN23" s="46">
        <f>L3dati!FE23/L3dati!$FB23</f>
        <v>6.2717770034843204E-2</v>
      </c>
      <c r="EO23" s="46">
        <f>L3dati!FF23/L3dati!$FB23</f>
        <v>8.7108013937282236E-2</v>
      </c>
      <c r="EP23" s="46">
        <f>L3dati!FG23/L3dati!$FB23</f>
        <v>2.4390243902439025E-2</v>
      </c>
    </row>
    <row r="24" spans="1:146" s="50" customFormat="1" ht="10.5" customHeight="1" x14ac:dyDescent="0.2">
      <c r="A24" s="26">
        <v>352</v>
      </c>
      <c r="B24" s="26"/>
      <c r="C24" s="27">
        <v>42</v>
      </c>
      <c r="D24" s="28" t="s">
        <v>155</v>
      </c>
      <c r="E24" s="27" t="s">
        <v>137</v>
      </c>
      <c r="F24" s="27" t="s">
        <v>153</v>
      </c>
      <c r="G24" s="27" t="s">
        <v>156</v>
      </c>
      <c r="H24" s="30">
        <f>L3dati!P24</f>
        <v>382</v>
      </c>
      <c r="I24" s="45">
        <f>L3dati!Q24/L3dati!$P24</f>
        <v>0.22251308900523561</v>
      </c>
      <c r="J24" s="45">
        <f>L3dati!R24/L3dati!$P24</f>
        <v>0.4607329842931937</v>
      </c>
      <c r="K24" s="45">
        <f>L3dati!S24/L3dati!$P24</f>
        <v>0.29842931937172773</v>
      </c>
      <c r="L24" s="45">
        <f>L3dati!T24/L3dati!$P24</f>
        <v>0</v>
      </c>
      <c r="M24" s="45">
        <f>L3dati!U24/L3dati!$P24</f>
        <v>1.832460732984293E-2</v>
      </c>
      <c r="N24" s="32">
        <f>L3dati!V24</f>
        <v>83.335097001763671</v>
      </c>
      <c r="O24" s="32">
        <f>L3dati!W24</f>
        <v>71.362955801104846</v>
      </c>
      <c r="P24" s="30">
        <f>L3dati!X24</f>
        <v>387</v>
      </c>
      <c r="Q24" s="45">
        <f>L3dati!Y24/L3dati!$X24</f>
        <v>0.2454780361757106</v>
      </c>
      <c r="R24" s="45">
        <f>L3dati!Z24/L3dati!$X24</f>
        <v>0.46770025839793283</v>
      </c>
      <c r="S24" s="45">
        <f>L3dati!AA24/L3dati!$X24</f>
        <v>0.25322997416020671</v>
      </c>
      <c r="T24" s="45">
        <f>L3dati!AB24/L3dati!$X24</f>
        <v>1.0335917312661499E-2</v>
      </c>
      <c r="U24" s="45">
        <f>L3dati!AC24/L3dati!$X24</f>
        <v>2.3255813953488372E-2</v>
      </c>
      <c r="V24" s="32">
        <f>L3dati!AD24</f>
        <v>83.489938757655281</v>
      </c>
      <c r="W24" s="32">
        <f>L3dati!AE24</f>
        <v>70.74521164021165</v>
      </c>
      <c r="X24" s="30">
        <f>L3dati!AF24</f>
        <v>313</v>
      </c>
      <c r="Y24" s="45">
        <f>L3dati!AG24/L3dati!$AF24</f>
        <v>0.27795527156549521</v>
      </c>
      <c r="Z24" s="45">
        <f>L3dati!AH24/L3dati!$AF24</f>
        <v>0.48881789137380194</v>
      </c>
      <c r="AA24" s="45">
        <f>L3dati!AI24/L3dati!$AF24</f>
        <v>0.22044728434504793</v>
      </c>
      <c r="AB24" s="45">
        <f>L3dati!AJ24/L3dati!$AF24</f>
        <v>0</v>
      </c>
      <c r="AC24" s="45">
        <f>L3dati!AK24/L3dati!$AF24</f>
        <v>1.2779552715654952E-2</v>
      </c>
      <c r="AD24" s="32">
        <f>L3dati!AL24</f>
        <v>82.648387096774186</v>
      </c>
      <c r="AE24" s="32">
        <f>L3dati!AM24</f>
        <v>70.160095846645362</v>
      </c>
      <c r="AF24" s="184">
        <f>L3dati!AW24/L3dati!$H24</f>
        <v>0.37203791469194314</v>
      </c>
      <c r="AG24" s="184">
        <f>L3dati!AX24/L3dati!$H24</f>
        <v>0.47156398104265401</v>
      </c>
      <c r="AH24" s="184">
        <f>L3dati!AY24/L3dati!$H24</f>
        <v>0.15639810426540285</v>
      </c>
      <c r="AI24" s="184">
        <f>L3dati!AZ24/L3dati!$P24</f>
        <v>0.45287958115183247</v>
      </c>
      <c r="AJ24" s="184">
        <f>L3dati!BA24/L3dati!$P24</f>
        <v>0.41361256544502617</v>
      </c>
      <c r="AK24" s="184">
        <f>L3dati!BB24/L3dati!$P24</f>
        <v>0.13350785340314136</v>
      </c>
      <c r="AL24" s="184">
        <f>L3dati!BC24/L3dati!$X24</f>
        <v>0.45219638242894056</v>
      </c>
      <c r="AM24" s="184">
        <f>L3dati!BD24/L3dati!$X24</f>
        <v>0.40568475452196384</v>
      </c>
      <c r="AN24" s="184">
        <f>L3dati!BE24/L3dati!$X24</f>
        <v>0.1421188630490956</v>
      </c>
      <c r="AO24" s="184">
        <f>L3dati!BF24/L3dati!$BM24</f>
        <v>1.0622154779969651E-2</v>
      </c>
      <c r="AP24" s="184">
        <f>L3dati!BG24/L3dati!$BM24</f>
        <v>1.3657056145675266E-2</v>
      </c>
      <c r="AQ24" s="184">
        <f>L3dati!BH24/L3dati!$BN24</f>
        <v>8.8809946714031966E-3</v>
      </c>
      <c r="AR24" s="184">
        <f>L3dati!BI24/L3dati!$BN24</f>
        <v>2.1314387211367674E-2</v>
      </c>
      <c r="AS24" s="184">
        <f>L3dati!BJ24/L3dati!BO24</f>
        <v>5.0675675675675678E-3</v>
      </c>
      <c r="AT24" s="184">
        <f>L3dati!BK24/L3dati!BO24</f>
        <v>8.4459459459459464E-3</v>
      </c>
      <c r="AU24" s="30">
        <f>L3dati!BL24</f>
        <v>700</v>
      </c>
      <c r="AV24" s="30">
        <f>L3dati!BM24</f>
        <v>659</v>
      </c>
      <c r="AW24" s="30">
        <f>L3dati!BN24</f>
        <v>563</v>
      </c>
      <c r="AX24" s="30">
        <f>L3dati!BO24</f>
        <v>592</v>
      </c>
      <c r="AY24" s="46">
        <f>L3dati!BP24/SUM(L3dati!$BP24:$BS24)</f>
        <v>3.1828515751867487E-2</v>
      </c>
      <c r="AZ24" s="46">
        <f>L3dati!BQ24/SUM(L3dati!$BP24:$BS24)</f>
        <v>0.16109126339720689</v>
      </c>
      <c r="BA24" s="46">
        <f>L3dati!BR24/SUM(L3dati!$BP24:$BS24)</f>
        <v>0.44527443975316661</v>
      </c>
      <c r="BB24" s="46">
        <f>L3dati!BS24/SUM(L3dati!$BP24:$BS24)</f>
        <v>0.36180578109775902</v>
      </c>
      <c r="BC24" s="185">
        <f>L3dati!BT24</f>
        <v>3.137057486196817</v>
      </c>
      <c r="BD24" s="46">
        <f>L3dati!BU24/SUM(L3dati!$BU24:$BX24)</f>
        <v>3.3127638843780449E-2</v>
      </c>
      <c r="BE24" s="46">
        <f>L3dati!BV24/SUM(L3dati!$BU24:$BX24)</f>
        <v>0.13283533614810003</v>
      </c>
      <c r="BF24" s="46">
        <f>L3dati!BW24/SUM(L3dati!$BU24:$BX24)</f>
        <v>0.54124715816823643</v>
      </c>
      <c r="BG24" s="46">
        <f>L3dati!BX24/SUM(L3dati!$BU24:$BX24)</f>
        <v>0.29278986683988306</v>
      </c>
      <c r="BH24" s="187">
        <f>L3dati!BY24</f>
        <v>3.093699253004222</v>
      </c>
      <c r="BI24" s="46">
        <f>L3dati!BZ24/SUM(L3dati!$BZ24:$CC24)</f>
        <v>3.3287101248266296E-2</v>
      </c>
      <c r="BJ24" s="46">
        <f>L3dati!CA24/SUM(L3dati!$BZ24:$CC24)</f>
        <v>0.15239251040221913</v>
      </c>
      <c r="BK24" s="46">
        <f>L3dati!CB24/SUM(L3dati!$BZ24:$CC24)</f>
        <v>0.44660194174757284</v>
      </c>
      <c r="BL24" s="46">
        <f>L3dati!CC24/SUM(L3dati!$BZ24:$CC24)</f>
        <v>0.36771844660194175</v>
      </c>
      <c r="BM24" s="185">
        <f>L3dati!CD24</f>
        <v>3.1487517337031901</v>
      </c>
      <c r="BN24" s="46">
        <f>L3dati!CE24/SUM(L3dati!$CE24:$CH24)</f>
        <v>4.5249653259361998E-2</v>
      </c>
      <c r="BO24" s="46">
        <f>L3dati!CF24/SUM(L3dati!$CE24:$CH24)</f>
        <v>0.1315880721220527</v>
      </c>
      <c r="BP24" s="46">
        <f>L3dati!CG24/SUM(L3dati!$CE24:$CH24)</f>
        <v>0.5423023578363384</v>
      </c>
      <c r="BQ24" s="46">
        <f>L3dati!CH24/SUM(L3dati!$CE24:$CH24)</f>
        <v>0.28085991678224687</v>
      </c>
      <c r="BR24" s="187">
        <f>L3dati!CI24</f>
        <v>3.0587725381414703</v>
      </c>
      <c r="BS24" s="46">
        <f>L3dati!CJ24/SUM(L3dati!$CJ24:$CM24)</f>
        <v>3.0966469428007889E-2</v>
      </c>
      <c r="BT24" s="46">
        <f>L3dati!CK24/SUM(L3dati!$CJ24:$CM24)</f>
        <v>0.14950690335305719</v>
      </c>
      <c r="BU24" s="46">
        <f>L3dati!CL24/SUM(L3dati!$CJ24:$CM24)</f>
        <v>0.42919132149901379</v>
      </c>
      <c r="BV24" s="46">
        <f>L3dati!CM24/SUM(L3dati!$CJ24:$CM24)</f>
        <v>0.39033530571992109</v>
      </c>
      <c r="BW24" s="185">
        <f>L3dati!CN24</f>
        <v>3.1788954635108482</v>
      </c>
      <c r="BX24" s="46">
        <f>L3dati!CO24/SUM(L3dati!$CO24:$CR24)</f>
        <v>5.3648915187376724E-2</v>
      </c>
      <c r="BY24" s="46">
        <f>L3dati!CP24/SUM(L3dati!$CO24:$CR24)</f>
        <v>0.14871794871794872</v>
      </c>
      <c r="BZ24" s="46">
        <f>L3dati!CQ24/SUM(L3dati!$CO24:$CR24)</f>
        <v>0.49487179487179489</v>
      </c>
      <c r="CA24" s="46">
        <f>L3dati!CR24/SUM(L3dati!$CO24:$CR24)</f>
        <v>0.30276134122287968</v>
      </c>
      <c r="CB24" s="187">
        <f>L3dati!CS24</f>
        <v>3.0467455621301776</v>
      </c>
      <c r="CC24" s="46">
        <f>L3dati!CT24/L3dati!$CZ24</f>
        <v>0.59633027522935778</v>
      </c>
      <c r="CD24" s="46">
        <f>L3dati!CU24/L3dati!$CZ24</f>
        <v>0.24159021406727829</v>
      </c>
      <c r="CE24" s="46">
        <f>L3dati!CV24/L3dati!$CZ24</f>
        <v>9.480122324159021E-2</v>
      </c>
      <c r="CF24" s="46">
        <f>L3dati!CW24/L3dati!$CZ24</f>
        <v>6.4220183486238536E-2</v>
      </c>
      <c r="CG24" s="46">
        <f>L3dati!CX24/L3dati!$CZ24</f>
        <v>3.0581039755351682E-3</v>
      </c>
      <c r="CH24" s="191">
        <f>L3dati!CY24</f>
        <v>3.6257668711656441</v>
      </c>
      <c r="CI24" s="188">
        <f>L3dati!CZ24</f>
        <v>327</v>
      </c>
      <c r="CJ24" s="46">
        <f>L3dati!DA24/L3dati!$CZ24</f>
        <v>0.44648318042813456</v>
      </c>
      <c r="CK24" s="46">
        <f>L3dati!DB24/L3dati!$CZ24</f>
        <v>0.33333333333333331</v>
      </c>
      <c r="CL24" s="46">
        <f>L3dati!DC24/L3dati!$CZ24</f>
        <v>0.19571865443425077</v>
      </c>
      <c r="CM24" s="46">
        <f>L3dati!DD24/L3dati!$CZ24</f>
        <v>2.4464831804281346E-2</v>
      </c>
      <c r="CN24" s="193">
        <f>L3dati!DE24</f>
        <v>92.73700305810398</v>
      </c>
      <c r="CO24" s="46">
        <f>L3dati!DF24/L3dati!$DL24</f>
        <v>0.57755775577557755</v>
      </c>
      <c r="CP24" s="46">
        <f>L3dati!DG24/L3dati!$DL24</f>
        <v>0.21782178217821782</v>
      </c>
      <c r="CQ24" s="46">
        <f>L3dati!DH24/L3dati!$DL24</f>
        <v>0.10231023102310231</v>
      </c>
      <c r="CR24" s="46">
        <f>L3dati!DI24/L3dati!$DL24</f>
        <v>9.9009900990099015E-2</v>
      </c>
      <c r="CS24" s="46">
        <f>L3dati!DJ24/L3dati!$DL24</f>
        <v>3.3003300330033004E-3</v>
      </c>
      <c r="CT24" s="191">
        <f>L3dati!DK24</f>
        <v>3.7218543046357615</v>
      </c>
      <c r="CU24" s="188">
        <f>L3dati!DL24</f>
        <v>303</v>
      </c>
      <c r="CV24" s="46">
        <f>L3dati!DM24/L3dati!$DL24</f>
        <v>0.43564356435643564</v>
      </c>
      <c r="CW24" s="46">
        <f>L3dati!DN24/L3dati!$DL24</f>
        <v>0.32013201320132012</v>
      </c>
      <c r="CX24" s="46">
        <f>L3dati!DO24/L3dati!$DL24</f>
        <v>0.19141914191419143</v>
      </c>
      <c r="CY24" s="46">
        <f>L3dati!DP24/L3dati!$DL24</f>
        <v>5.2805280528052806E-2</v>
      </c>
      <c r="CZ24" s="193">
        <f>L3dati!DQ24</f>
        <v>93.161716171617158</v>
      </c>
      <c r="DA24" s="46">
        <f>L3dati!DR24/L3dati!$DX24</f>
        <v>0.55639097744360899</v>
      </c>
      <c r="DB24" s="46">
        <f>L3dati!DS24/L3dati!$DX24</f>
        <v>0.2781954887218045</v>
      </c>
      <c r="DC24" s="46">
        <f>L3dati!DT24/L3dati!$DX24</f>
        <v>0.12781954887218044</v>
      </c>
      <c r="DD24" s="46">
        <f>L3dati!DU24/L3dati!$DX24</f>
        <v>3.3834586466165412E-2</v>
      </c>
      <c r="DE24" s="46">
        <f>L3dati!DV24/L3dati!$DX24</f>
        <v>3.7593984962406013E-3</v>
      </c>
      <c r="DF24" s="191">
        <f>L3dati!DW24</f>
        <v>3.6377358490566039</v>
      </c>
      <c r="DG24" s="188">
        <f>L3dati!DX24</f>
        <v>266</v>
      </c>
      <c r="DH24" s="46">
        <f>L3dati!DY24/L3dati!$DX24</f>
        <v>0.43609022556390975</v>
      </c>
      <c r="DI24" s="46">
        <f>L3dati!DZ24/L3dati!$DX24</f>
        <v>0.36842105263157893</v>
      </c>
      <c r="DJ24" s="46">
        <f>L3dati!EA24/L3dati!$DX24</f>
        <v>0.15789473684210525</v>
      </c>
      <c r="DK24" s="46">
        <f>L3dati!EB24/L3dati!$DX24</f>
        <v>3.7593984962406013E-2</v>
      </c>
      <c r="DL24" s="193">
        <f>L3dati!EC24</f>
        <v>92.860902255639104</v>
      </c>
      <c r="DM24" s="46">
        <f>L3dati!ED24/L3dati!$EH24</f>
        <v>0.2459546925566343</v>
      </c>
      <c r="DN24" s="46">
        <f>L3dati!EE24/L3dati!$EH24</f>
        <v>0.62783171521035597</v>
      </c>
      <c r="DO24" s="46">
        <f>L3dati!EF24/L3dati!$EH24</f>
        <v>0.10679611650485436</v>
      </c>
      <c r="DP24" s="46">
        <f>L3dati!EG24/L3dati!$EH24</f>
        <v>1.9417475728155338E-2</v>
      </c>
      <c r="DQ24" s="47">
        <f>L3dati!EH24</f>
        <v>309</v>
      </c>
      <c r="DR24" s="46">
        <f>L3dati!EI24/L3dati!$EH24</f>
        <v>0.67313915857605178</v>
      </c>
      <c r="DS24" s="46">
        <f>L3dati!EJ24/L3dati!$EH24</f>
        <v>0.14239482200647249</v>
      </c>
      <c r="DT24" s="46">
        <f>L3dati!EK24/L3dati!$EH24</f>
        <v>7.7669902912621352E-2</v>
      </c>
      <c r="DU24" s="46">
        <f>L3dati!EL24/L3dati!$EH24</f>
        <v>9.0614886731391592E-2</v>
      </c>
      <c r="DV24" s="192">
        <f>L3dati!EM24/L3dati!$EH24</f>
        <v>1.6181229773462782E-2</v>
      </c>
      <c r="DW24" s="46">
        <f>L3dati!EN24/L3dati!$ER24</f>
        <v>0.2735562310030395</v>
      </c>
      <c r="DX24" s="46">
        <f>L3dati!EO24/L3dati!$ER24</f>
        <v>0.60182370820668696</v>
      </c>
      <c r="DY24" s="46">
        <f>L3dati!EP24/L3dati!$ER24</f>
        <v>0.10334346504559271</v>
      </c>
      <c r="DZ24" s="46">
        <f>L3dati!EQ24/L3dati!$ER24</f>
        <v>2.1276595744680851E-2</v>
      </c>
      <c r="EA24" s="47">
        <f>L3dati!ER24</f>
        <v>329</v>
      </c>
      <c r="EB24" s="46">
        <f>L3dati!ES24/L3dati!$ER24</f>
        <v>0.68693009118541037</v>
      </c>
      <c r="EC24" s="46">
        <f>L3dati!ET24/L3dati!$ER24</f>
        <v>0.16717325227963525</v>
      </c>
      <c r="ED24" s="46">
        <f>L3dati!EU24/L3dati!$ER24</f>
        <v>3.9513677811550151E-2</v>
      </c>
      <c r="EE24" s="46">
        <f>L3dati!EV24/L3dati!$ER24</f>
        <v>7.29483282674772E-2</v>
      </c>
      <c r="EF24" s="192">
        <f>L3dati!EW24/L3dati!$ER24</f>
        <v>3.3434650455927049E-2</v>
      </c>
      <c r="EG24" s="46">
        <f>L3dati!EX24/L3dati!$FB24</f>
        <v>0.2</v>
      </c>
      <c r="EH24" s="46">
        <f>L3dati!EY24/L3dati!$FB24</f>
        <v>0.69056603773584901</v>
      </c>
      <c r="EI24" s="46">
        <f>L3dati!EZ24/L3dati!$FB24</f>
        <v>0.10188679245283019</v>
      </c>
      <c r="EJ24" s="46">
        <f>L3dati!FA24/L3dati!$FB24</f>
        <v>7.5471698113207548E-3</v>
      </c>
      <c r="EK24" s="47">
        <f>L3dati!FB24</f>
        <v>265</v>
      </c>
      <c r="EL24" s="46">
        <f>L3dati!FC24/L3dati!$FB24</f>
        <v>0.7094339622641509</v>
      </c>
      <c r="EM24" s="46">
        <f>L3dati!FD24/L3dati!$FB24</f>
        <v>0.19245283018867926</v>
      </c>
      <c r="EN24" s="46">
        <f>L3dati!FE24/L3dati!$FB24</f>
        <v>2.6415094339622643E-2</v>
      </c>
      <c r="EO24" s="46">
        <f>L3dati!FF24/L3dati!$FB24</f>
        <v>6.0377358490566038E-2</v>
      </c>
      <c r="EP24" s="46">
        <f>L3dati!FG24/L3dati!$FB24</f>
        <v>1.1320754716981131E-2</v>
      </c>
    </row>
    <row r="25" spans="1:146" s="50" customFormat="1" ht="10.5" customHeight="1" x14ac:dyDescent="0.2">
      <c r="A25" s="26">
        <v>353</v>
      </c>
      <c r="B25" s="26"/>
      <c r="C25" s="27">
        <v>43</v>
      </c>
      <c r="D25" s="28" t="s">
        <v>157</v>
      </c>
      <c r="E25" s="27" t="s">
        <v>137</v>
      </c>
      <c r="F25" s="27" t="s">
        <v>153</v>
      </c>
      <c r="G25" s="27" t="s">
        <v>158</v>
      </c>
      <c r="H25" s="30">
        <f>L3dati!P25</f>
        <v>575</v>
      </c>
      <c r="I25" s="45">
        <f>L3dati!Q25/L3dati!$P25</f>
        <v>0.25391304347826088</v>
      </c>
      <c r="J25" s="45">
        <f>L3dati!R25/L3dati!$P25</f>
        <v>0.45217391304347826</v>
      </c>
      <c r="K25" s="45">
        <f>L3dati!S25/L3dati!$P25</f>
        <v>0.2608695652173913</v>
      </c>
      <c r="L25" s="45">
        <f>L3dati!T25/L3dati!$P25</f>
        <v>5.2173913043478265E-3</v>
      </c>
      <c r="M25" s="45">
        <f>L3dati!U25/L3dati!$P25</f>
        <v>2.782608695652174E-2</v>
      </c>
      <c r="N25" s="32">
        <f>L3dati!V25</f>
        <v>82.958928571428572</v>
      </c>
      <c r="O25" s="32">
        <f>L3dati!W25</f>
        <v>72.829962962962938</v>
      </c>
      <c r="P25" s="30">
        <f>L3dati!X25</f>
        <v>607</v>
      </c>
      <c r="Q25" s="45">
        <f>L3dati!Y25/L3dati!$X25</f>
        <v>0.31301482701812189</v>
      </c>
      <c r="R25" s="45">
        <f>L3dati!Z25/L3dati!$X25</f>
        <v>0.39044481054365732</v>
      </c>
      <c r="S25" s="45">
        <f>L3dati!AA25/L3dati!$X25</f>
        <v>0.26853377265238881</v>
      </c>
      <c r="T25" s="45">
        <f>L3dati!AB25/L3dati!$X25</f>
        <v>9.8846787479406912E-3</v>
      </c>
      <c r="U25" s="45">
        <f>L3dati!AC25/L3dati!$X25</f>
        <v>1.8121911037891267E-2</v>
      </c>
      <c r="V25" s="32">
        <f>L3dati!AD25</f>
        <v>83.572881355932196</v>
      </c>
      <c r="W25" s="32">
        <f>L3dati!AE25</f>
        <v>72.848543046357719</v>
      </c>
      <c r="X25" s="30">
        <f>L3dati!AF25</f>
        <v>579</v>
      </c>
      <c r="Y25" s="45">
        <f>L3dati!AG25/L3dati!$AF25</f>
        <v>0.28670120898100171</v>
      </c>
      <c r="Z25" s="45">
        <f>L3dati!AH25/L3dati!$AF25</f>
        <v>0.44386873920552677</v>
      </c>
      <c r="AA25" s="45">
        <f>L3dati!AI25/L3dati!$AF25</f>
        <v>0.25043177892918828</v>
      </c>
      <c r="AB25" s="45">
        <f>L3dati!AJ25/L3dati!$AF25</f>
        <v>1.7271157167530224E-3</v>
      </c>
      <c r="AC25" s="45">
        <f>L3dati!AK25/L3dati!$AF25</f>
        <v>1.7271157167530225E-2</v>
      </c>
      <c r="AD25" s="32">
        <f>L3dati!AL25</f>
        <v>83.036777583187387</v>
      </c>
      <c r="AE25" s="32">
        <f>L3dati!AM25</f>
        <v>70.551088082901614</v>
      </c>
      <c r="AF25" s="184">
        <f>L3dati!AW25/L3dati!$H25</f>
        <v>0.43661971830985913</v>
      </c>
      <c r="AG25" s="184">
        <f>L3dati!AX25/L3dati!$H25</f>
        <v>0.44366197183098594</v>
      </c>
      <c r="AH25" s="184">
        <f>L3dati!AY25/L3dati!$H25</f>
        <v>0.11971830985915492</v>
      </c>
      <c r="AI25" s="184">
        <f>L3dati!AZ25/L3dati!$P25</f>
        <v>0.49043478260869566</v>
      </c>
      <c r="AJ25" s="184">
        <f>L3dati!BA25/L3dati!$P25</f>
        <v>0.44173913043478263</v>
      </c>
      <c r="AK25" s="184">
        <f>L3dati!BB25/L3dati!$P25</f>
        <v>6.7826086956521744E-2</v>
      </c>
      <c r="AL25" s="184">
        <f>L3dati!BC25/L3dati!$X25</f>
        <v>0.44316309719934099</v>
      </c>
      <c r="AM25" s="184">
        <f>L3dati!BD25/L3dati!$X25</f>
        <v>0.47940691927512358</v>
      </c>
      <c r="AN25" s="184">
        <f>L3dati!BE25/L3dati!$X25</f>
        <v>7.7429983525535415E-2</v>
      </c>
      <c r="AO25" s="184">
        <f>L3dati!BF25/L3dati!$BM25</f>
        <v>2.9962546816479401E-2</v>
      </c>
      <c r="AP25" s="184">
        <f>L3dati!BG25/L3dati!$BM25</f>
        <v>5.6179775280898875E-3</v>
      </c>
      <c r="AQ25" s="184">
        <f>L3dati!BH25/L3dati!$BN25</f>
        <v>2.5948103792415168E-2</v>
      </c>
      <c r="AR25" s="184">
        <f>L3dati!BI25/L3dati!$BN25</f>
        <v>8.9820359281437123E-3</v>
      </c>
      <c r="AS25" s="184">
        <f>L3dati!BJ25/L3dati!BO25</f>
        <v>2.2789425706472195E-2</v>
      </c>
      <c r="AT25" s="184">
        <f>L3dati!BK25/L3dati!BO25</f>
        <v>9.1157702825888781E-3</v>
      </c>
      <c r="AU25" s="30">
        <f>L3dati!BL25</f>
        <v>1059</v>
      </c>
      <c r="AV25" s="30">
        <f>L3dati!BM25</f>
        <v>1068</v>
      </c>
      <c r="AW25" s="30">
        <f>L3dati!BN25</f>
        <v>1002</v>
      </c>
      <c r="AX25" s="30">
        <f>L3dati!BO25</f>
        <v>1097</v>
      </c>
      <c r="AY25" s="46">
        <f>L3dati!BP25/SUM(L3dati!$BP25:$BS25)</f>
        <v>2.7441723222189435E-2</v>
      </c>
      <c r="AZ25" s="46">
        <f>L3dati!BQ25/SUM(L3dati!$BP25:$BS25)</f>
        <v>0.12688108586603719</v>
      </c>
      <c r="BA25" s="46">
        <f>L3dati!BR25/SUM(L3dati!$BP25:$BS25)</f>
        <v>0.43572341890429822</v>
      </c>
      <c r="BB25" s="46">
        <f>L3dati!BS25/SUM(L3dati!$BP25:$BS25)</f>
        <v>0.40995377200747518</v>
      </c>
      <c r="BC25" s="185">
        <f>L3dati!BT25</f>
        <v>3.2281892396970591</v>
      </c>
      <c r="BD25" s="46">
        <f>L3dati!BU25/SUM(L3dati!$BU25:$BX25)</f>
        <v>4.3473984459525918E-2</v>
      </c>
      <c r="BE25" s="46">
        <f>L3dati!BV25/SUM(L3dati!$BU25:$BX25)</f>
        <v>0.13061866824038557</v>
      </c>
      <c r="BF25" s="46">
        <f>L3dati!BW25/SUM(L3dati!$BU25:$BX25)</f>
        <v>0.52001573718894467</v>
      </c>
      <c r="BG25" s="46">
        <f>L3dati!BX25/SUM(L3dati!$BU25:$BX25)</f>
        <v>0.30589161011114391</v>
      </c>
      <c r="BH25" s="187">
        <f>L3dati!BY25</f>
        <v>3.0883249729517064</v>
      </c>
      <c r="BI25" s="46">
        <f>L3dati!BZ25/SUM(L3dati!$BZ25:$CC25)</f>
        <v>2.6193698047554611E-2</v>
      </c>
      <c r="BJ25" s="46">
        <f>L3dati!CA25/SUM(L3dati!$BZ25:$CC25)</f>
        <v>0.12845544171660545</v>
      </c>
      <c r="BK25" s="46">
        <f>L3dati!CB25/SUM(L3dati!$BZ25:$CC25)</f>
        <v>0.42586506862555579</v>
      </c>
      <c r="BL25" s="46">
        <f>L3dati!CC25/SUM(L3dati!$BZ25:$CC25)</f>
        <v>0.41948579161028415</v>
      </c>
      <c r="BM25" s="185">
        <f>L3dati!CD25</f>
        <v>3.2386429537985695</v>
      </c>
      <c r="BN25" s="46">
        <f>L3dati!CE25/SUM(L3dati!$CE25:$CH25)</f>
        <v>5.0067658998646819E-2</v>
      </c>
      <c r="BO25" s="46">
        <f>L3dati!CF25/SUM(L3dati!$CE25:$CH25)</f>
        <v>0.13290160448482505</v>
      </c>
      <c r="BP25" s="46">
        <f>L3dati!CG25/SUM(L3dati!$CE25:$CH25)</f>
        <v>0.51662478252464716</v>
      </c>
      <c r="BQ25" s="46">
        <f>L3dati!CH25/SUM(L3dati!$CE25:$CH25)</f>
        <v>0.30040595399188091</v>
      </c>
      <c r="BR25" s="187">
        <f>L3dati!CI25</f>
        <v>3.0673690315097621</v>
      </c>
      <c r="BS25" s="46">
        <f>L3dati!CJ25/SUM(L3dati!$CJ25:$CM25)</f>
        <v>2.8708133971291867E-2</v>
      </c>
      <c r="BT25" s="46">
        <f>L3dati!CK25/SUM(L3dati!$CJ25:$CM25)</f>
        <v>0.12613254606535682</v>
      </c>
      <c r="BU25" s="46">
        <f>L3dati!CL25/SUM(L3dati!$CJ25:$CM25)</f>
        <v>0.42339407512979743</v>
      </c>
      <c r="BV25" s="46">
        <f>L3dati!CM25/SUM(L3dati!$CJ25:$CM25)</f>
        <v>0.42176524483355393</v>
      </c>
      <c r="BW25" s="185">
        <f>L3dati!CN25</f>
        <v>3.2382164308256134</v>
      </c>
      <c r="BX25" s="46">
        <f>L3dati!CO25/SUM(L3dati!$CO25:$CR25)</f>
        <v>5.1511758118701005E-2</v>
      </c>
      <c r="BY25" s="46">
        <f>L3dati!CP25/SUM(L3dati!$CO25:$CR25)</f>
        <v>0.14170823577318539</v>
      </c>
      <c r="BZ25" s="46">
        <f>L3dati!CQ25/SUM(L3dati!$CO25:$CR25)</f>
        <v>0.50758424106688382</v>
      </c>
      <c r="CA25" s="46">
        <f>L3dati!CR25/SUM(L3dati!$CO25:$CR25)</f>
        <v>0.29919576504122974</v>
      </c>
      <c r="CB25" s="187">
        <f>L3dati!CS25</f>
        <v>3.0544640130306422</v>
      </c>
      <c r="CC25" s="46">
        <f>L3dati!CT25/L3dati!$CZ25</f>
        <v>0.51145038167938928</v>
      </c>
      <c r="CD25" s="46">
        <f>L3dati!CU25/L3dati!$CZ25</f>
        <v>0.26208651399491095</v>
      </c>
      <c r="CE25" s="46">
        <f>L3dati!CV25/L3dati!$CZ25</f>
        <v>0.10941475826972011</v>
      </c>
      <c r="CF25" s="46">
        <f>L3dati!CW25/L3dati!$CZ25</f>
        <v>8.3969465648854963E-2</v>
      </c>
      <c r="CG25" s="46">
        <f>L3dati!CX25/L3dati!$CZ25</f>
        <v>3.3078880407124679E-2</v>
      </c>
      <c r="CH25" s="191">
        <f>L3dati!CY25</f>
        <v>3.7578947368421054</v>
      </c>
      <c r="CI25" s="188">
        <f>L3dati!CZ25</f>
        <v>393</v>
      </c>
      <c r="CJ25" s="46">
        <f>L3dati!DA25/L3dati!$CZ25</f>
        <v>0.48854961832061067</v>
      </c>
      <c r="CK25" s="46">
        <f>L3dati!DB25/L3dati!$CZ25</f>
        <v>0.37659033078880405</v>
      </c>
      <c r="CL25" s="46">
        <f>L3dati!DC25/L3dati!$CZ25</f>
        <v>0.11195928753180662</v>
      </c>
      <c r="CM25" s="46">
        <f>L3dati!DD25/L3dati!$CZ25</f>
        <v>2.2900763358778626E-2</v>
      </c>
      <c r="CN25" s="193">
        <f>L3dati!DE25</f>
        <v>91.977099236641223</v>
      </c>
      <c r="CO25" s="46">
        <f>L3dati!DF25/L3dati!$DL25</f>
        <v>0.53626373626373625</v>
      </c>
      <c r="CP25" s="46">
        <f>L3dati!DG25/L3dati!$DL25</f>
        <v>0.25494505494505493</v>
      </c>
      <c r="CQ25" s="46">
        <f>L3dati!DH25/L3dati!$DL25</f>
        <v>0.10549450549450549</v>
      </c>
      <c r="CR25" s="46">
        <f>L3dati!DI25/L3dati!$DL25</f>
        <v>7.6923076923076927E-2</v>
      </c>
      <c r="CS25" s="46">
        <f>L3dati!DJ25/L3dati!$DL25</f>
        <v>2.6373626373626374E-2</v>
      </c>
      <c r="CT25" s="191">
        <f>L3dati!DK25</f>
        <v>3.7155756207674941</v>
      </c>
      <c r="CU25" s="188">
        <f>L3dati!DL25</f>
        <v>455</v>
      </c>
      <c r="CV25" s="46">
        <f>L3dati!DM25/L3dati!$DL25</f>
        <v>0.40879120879120878</v>
      </c>
      <c r="CW25" s="46">
        <f>L3dati!DN25/L3dati!$DL25</f>
        <v>0.4043956043956044</v>
      </c>
      <c r="CX25" s="46">
        <f>L3dati!DO25/L3dati!$DL25</f>
        <v>0.15824175824175823</v>
      </c>
      <c r="CY25" s="46">
        <f>L3dati!DP25/L3dati!$DL25</f>
        <v>2.8571428571428571E-2</v>
      </c>
      <c r="CZ25" s="193">
        <f>L3dati!DQ25</f>
        <v>93.389010989010984</v>
      </c>
      <c r="DA25" s="46">
        <f>L3dati!DR25/L3dati!$DX25</f>
        <v>0.5053763440860215</v>
      </c>
      <c r="DB25" s="46">
        <f>L3dati!DS25/L3dati!$DX25</f>
        <v>0.27526881720430108</v>
      </c>
      <c r="DC25" s="46">
        <f>L3dati!DT25/L3dati!$DX25</f>
        <v>9.2473118279569888E-2</v>
      </c>
      <c r="DD25" s="46">
        <f>L3dati!DU25/L3dati!$DX25</f>
        <v>9.4623655913978491E-2</v>
      </c>
      <c r="DE25" s="46">
        <f>L3dati!DV25/L3dati!$DX25</f>
        <v>3.2258064516129031E-2</v>
      </c>
      <c r="DF25" s="191">
        <f>L3dati!DW25</f>
        <v>3.7688888888888887</v>
      </c>
      <c r="DG25" s="188">
        <f>L3dati!DX25</f>
        <v>465</v>
      </c>
      <c r="DH25" s="46">
        <f>L3dati!DY25/L3dati!$DX25</f>
        <v>0.44516129032258067</v>
      </c>
      <c r="DI25" s="46">
        <f>L3dati!DZ25/L3dati!$DX25</f>
        <v>0.41290322580645161</v>
      </c>
      <c r="DJ25" s="46">
        <f>L3dati!EA25/L3dati!$DX25</f>
        <v>0.12903225806451613</v>
      </c>
      <c r="DK25" s="46">
        <f>L3dati!EB25/L3dati!$DX25</f>
        <v>1.2903225806451613E-2</v>
      </c>
      <c r="DL25" s="193">
        <f>L3dati!EC25</f>
        <v>92.120430107526886</v>
      </c>
      <c r="DM25" s="46">
        <f>L3dati!ED25/L3dati!$EH25</f>
        <v>0.20351758793969849</v>
      </c>
      <c r="DN25" s="46">
        <f>L3dati!EE25/L3dati!$EH25</f>
        <v>0.64824120603015079</v>
      </c>
      <c r="DO25" s="46">
        <f>L3dati!EF25/L3dati!$EH25</f>
        <v>0.12060301507537688</v>
      </c>
      <c r="DP25" s="46">
        <f>L3dati!EG25/L3dati!$EH25</f>
        <v>2.7638190954773871E-2</v>
      </c>
      <c r="DQ25" s="47">
        <f>L3dati!EH25</f>
        <v>398</v>
      </c>
      <c r="DR25" s="46">
        <f>L3dati!EI25/L3dati!$EH25</f>
        <v>0.66080402010050254</v>
      </c>
      <c r="DS25" s="46">
        <f>L3dati!EJ25/L3dati!$EH25</f>
        <v>0.17587939698492464</v>
      </c>
      <c r="DT25" s="46">
        <f>L3dati!EK25/L3dati!$EH25</f>
        <v>9.5477386934673364E-2</v>
      </c>
      <c r="DU25" s="46">
        <f>L3dati!EL25/L3dati!$EH25</f>
        <v>3.7688442211055273E-2</v>
      </c>
      <c r="DV25" s="192">
        <f>L3dati!EM25/L3dati!$EH25</f>
        <v>3.015075376884422E-2</v>
      </c>
      <c r="DW25" s="46">
        <f>L3dati!EN25/L3dati!$ER25</f>
        <v>0.1822429906542056</v>
      </c>
      <c r="DX25" s="46">
        <f>L3dati!EO25/L3dati!$ER25</f>
        <v>0.65654205607476634</v>
      </c>
      <c r="DY25" s="46">
        <f>L3dati!EP25/L3dati!$ER25</f>
        <v>0.13317757009345793</v>
      </c>
      <c r="DZ25" s="46">
        <f>L3dati!EQ25/L3dati!$ER25</f>
        <v>2.8037383177570093E-2</v>
      </c>
      <c r="EA25" s="47">
        <f>L3dati!ER25</f>
        <v>428</v>
      </c>
      <c r="EB25" s="46">
        <f>L3dati!ES25/L3dati!$ER25</f>
        <v>0.59813084112149528</v>
      </c>
      <c r="EC25" s="46">
        <f>L3dati!ET25/L3dati!$ER25</f>
        <v>0.21728971962616822</v>
      </c>
      <c r="ED25" s="46">
        <f>L3dati!EU25/L3dati!$ER25</f>
        <v>9.3457943925233641E-2</v>
      </c>
      <c r="EE25" s="46">
        <f>L3dati!EV25/L3dati!$ER25</f>
        <v>5.6074766355140186E-2</v>
      </c>
      <c r="EF25" s="192">
        <f>L3dati!EW25/L3dati!$ER25</f>
        <v>3.5046728971962614E-2</v>
      </c>
      <c r="EG25" s="46">
        <f>L3dati!EX25/L3dati!$FB25</f>
        <v>0.25917926565874733</v>
      </c>
      <c r="EH25" s="46">
        <f>L3dati!EY25/L3dati!$FB25</f>
        <v>0.56155507559395246</v>
      </c>
      <c r="EI25" s="46">
        <f>L3dati!EZ25/L3dati!$FB25</f>
        <v>0.15550755939524838</v>
      </c>
      <c r="EJ25" s="46">
        <f>L3dati!FA25/L3dati!$FB25</f>
        <v>2.3758099352051837E-2</v>
      </c>
      <c r="EK25" s="47">
        <f>L3dati!FB25</f>
        <v>463</v>
      </c>
      <c r="EL25" s="46">
        <f>L3dati!FC25/L3dati!$FB25</f>
        <v>0.63498920086393085</v>
      </c>
      <c r="EM25" s="46">
        <f>L3dati!FD25/L3dati!$FB25</f>
        <v>0.18574514038876891</v>
      </c>
      <c r="EN25" s="46">
        <f>L3dati!FE25/L3dati!$FB25</f>
        <v>7.9913606911447083E-2</v>
      </c>
      <c r="EO25" s="46">
        <f>L3dati!FF25/L3dati!$FB25</f>
        <v>6.9114470842332618E-2</v>
      </c>
      <c r="EP25" s="46">
        <f>L3dati!FG25/L3dati!$FB25</f>
        <v>3.0237580993520519E-2</v>
      </c>
    </row>
    <row r="26" spans="1:146" s="50" customFormat="1" ht="10.5" customHeight="1" x14ac:dyDescent="0.2">
      <c r="A26" s="26"/>
      <c r="B26" s="26"/>
      <c r="C26" s="27">
        <v>47</v>
      </c>
      <c r="D26" s="28" t="s">
        <v>159</v>
      </c>
      <c r="E26" s="27" t="s">
        <v>137</v>
      </c>
      <c r="F26" s="27" t="s">
        <v>153</v>
      </c>
      <c r="G26" s="27" t="s">
        <v>160</v>
      </c>
      <c r="H26" s="30">
        <f>L3dati!P26</f>
        <v>0</v>
      </c>
      <c r="I26" s="45"/>
      <c r="J26" s="45"/>
      <c r="K26" s="45"/>
      <c r="L26" s="45"/>
      <c r="M26" s="45"/>
      <c r="N26" s="32"/>
      <c r="O26" s="32"/>
      <c r="P26" s="30">
        <f>L3dati!X26</f>
        <v>0</v>
      </c>
      <c r="Q26" s="45"/>
      <c r="R26" s="45"/>
      <c r="S26" s="45"/>
      <c r="T26" s="45"/>
      <c r="U26" s="45"/>
      <c r="V26" s="32"/>
      <c r="W26" s="32"/>
      <c r="X26" s="30">
        <f>L3dati!AF26</f>
        <v>0</v>
      </c>
      <c r="Y26" s="45"/>
      <c r="Z26" s="45"/>
      <c r="AA26" s="45"/>
      <c r="AB26" s="45"/>
      <c r="AC26" s="45"/>
      <c r="AD26" s="32"/>
      <c r="AE26" s="32"/>
      <c r="AF26" s="184"/>
      <c r="AG26" s="184"/>
      <c r="AH26" s="184"/>
      <c r="AI26" s="184"/>
      <c r="AJ26" s="184"/>
      <c r="AK26" s="184"/>
      <c r="AL26" s="184"/>
      <c r="AM26" s="184"/>
      <c r="AN26" s="184"/>
      <c r="AO26" s="184"/>
      <c r="AP26" s="184"/>
      <c r="AQ26" s="184"/>
      <c r="AR26" s="184"/>
      <c r="AS26" s="184"/>
      <c r="AT26" s="184"/>
      <c r="AU26" s="30">
        <f>L3dati!BL26</f>
        <v>0</v>
      </c>
      <c r="AV26" s="30">
        <f>L3dati!BM26</f>
        <v>0</v>
      </c>
      <c r="AW26" s="30">
        <f>L3dati!BN26</f>
        <v>0</v>
      </c>
      <c r="AX26" s="30">
        <f>L3dati!BO26</f>
        <v>0</v>
      </c>
      <c r="AY26" s="46"/>
      <c r="AZ26" s="46"/>
      <c r="BA26" s="46"/>
      <c r="BB26" s="46"/>
      <c r="BC26" s="185"/>
      <c r="BD26" s="46"/>
      <c r="BE26" s="46"/>
      <c r="BF26" s="46"/>
      <c r="BG26" s="46"/>
      <c r="BH26" s="187"/>
      <c r="BI26" s="46"/>
      <c r="BJ26" s="46"/>
      <c r="BK26" s="46"/>
      <c r="BL26" s="46"/>
      <c r="BM26" s="185"/>
      <c r="BN26" s="46"/>
      <c r="BO26" s="46"/>
      <c r="BP26" s="46"/>
      <c r="BQ26" s="46"/>
      <c r="BR26" s="187"/>
      <c r="BS26" s="46"/>
      <c r="BT26" s="46"/>
      <c r="BU26" s="46"/>
      <c r="BV26" s="46"/>
      <c r="BW26" s="185"/>
      <c r="BX26" s="46"/>
      <c r="BY26" s="46"/>
      <c r="BZ26" s="46"/>
      <c r="CA26" s="46"/>
      <c r="CB26" s="187"/>
      <c r="CC26" s="46"/>
      <c r="CD26" s="46"/>
      <c r="CE26" s="46"/>
      <c r="CF26" s="46"/>
      <c r="CG26" s="46"/>
      <c r="CH26" s="191"/>
      <c r="CI26" s="188">
        <f>L3dati!CZ26</f>
        <v>0</v>
      </c>
      <c r="CJ26" s="46"/>
      <c r="CK26" s="46"/>
      <c r="CL26" s="46"/>
      <c r="CM26" s="46"/>
      <c r="CN26" s="193"/>
      <c r="CO26" s="46"/>
      <c r="CP26" s="46"/>
      <c r="CQ26" s="46"/>
      <c r="CR26" s="46"/>
      <c r="CS26" s="46"/>
      <c r="CT26" s="191"/>
      <c r="CU26" s="188">
        <f>L3dati!DL26</f>
        <v>0</v>
      </c>
      <c r="CV26" s="46"/>
      <c r="CW26" s="46"/>
      <c r="CX26" s="46"/>
      <c r="CY26" s="46"/>
      <c r="CZ26" s="193"/>
      <c r="DA26" s="46"/>
      <c r="DB26" s="46"/>
      <c r="DC26" s="46"/>
      <c r="DD26" s="46"/>
      <c r="DE26" s="46"/>
      <c r="DF26" s="191"/>
      <c r="DG26" s="188"/>
      <c r="DH26" s="46"/>
      <c r="DI26" s="46"/>
      <c r="DJ26" s="46"/>
      <c r="DK26" s="46"/>
      <c r="DL26" s="193"/>
      <c r="DM26" s="46"/>
      <c r="DN26" s="46"/>
      <c r="DO26" s="46"/>
      <c r="DP26" s="46"/>
      <c r="DQ26" s="47">
        <f>L3dati!EH26</f>
        <v>0</v>
      </c>
      <c r="DR26" s="46"/>
      <c r="DS26" s="46"/>
      <c r="DT26" s="46"/>
      <c r="DU26" s="46"/>
      <c r="DV26" s="192"/>
      <c r="DW26" s="46"/>
      <c r="DX26" s="46"/>
      <c r="DY26" s="46"/>
      <c r="DZ26" s="46"/>
      <c r="EA26" s="47">
        <f>L3dati!ER26</f>
        <v>0</v>
      </c>
      <c r="EB26" s="46"/>
      <c r="EC26" s="46"/>
      <c r="ED26" s="46"/>
      <c r="EE26" s="46"/>
      <c r="EF26" s="192"/>
      <c r="EG26" s="46"/>
      <c r="EH26" s="46"/>
      <c r="EI26" s="46"/>
      <c r="EJ26" s="46"/>
      <c r="EK26" s="47">
        <f>L3dati!FB26</f>
        <v>0</v>
      </c>
      <c r="EL26" s="46"/>
      <c r="EM26" s="46"/>
      <c r="EN26" s="46"/>
      <c r="EO26" s="46"/>
      <c r="EP26" s="46"/>
    </row>
    <row r="27" spans="1:146" s="50" customFormat="1" ht="10.5" customHeight="1" x14ac:dyDescent="0.2">
      <c r="A27" s="26">
        <v>354</v>
      </c>
      <c r="B27" s="26"/>
      <c r="C27" s="27">
        <v>48</v>
      </c>
      <c r="D27" s="28" t="s">
        <v>157</v>
      </c>
      <c r="E27" s="27" t="s">
        <v>116</v>
      </c>
      <c r="F27" s="27" t="s">
        <v>153</v>
      </c>
      <c r="G27" s="27" t="s">
        <v>161</v>
      </c>
      <c r="H27" s="30">
        <f>L3dati!P27</f>
        <v>93</v>
      </c>
      <c r="I27" s="45">
        <f>L3dati!Q27/L3dati!$P27</f>
        <v>0.30107526881720431</v>
      </c>
      <c r="J27" s="45">
        <f>L3dati!R27/L3dati!$P27</f>
        <v>0.44086021505376344</v>
      </c>
      <c r="K27" s="45">
        <f>L3dati!S27/L3dati!$P27</f>
        <v>0.18279569892473119</v>
      </c>
      <c r="L27" s="45">
        <f>L3dati!T27/L3dati!$P27</f>
        <v>2.1505376344086023E-2</v>
      </c>
      <c r="M27" s="45">
        <f>L3dati!U27/L3dati!$P27</f>
        <v>5.3763440860215055E-2</v>
      </c>
      <c r="N27" s="32">
        <f>L3dati!V27</f>
        <v>80.944444444444443</v>
      </c>
      <c r="O27" s="32">
        <f>L3dati!W27</f>
        <v>61.772333333333357</v>
      </c>
      <c r="P27" s="30">
        <f>L3dati!X27</f>
        <v>93</v>
      </c>
      <c r="Q27" s="45">
        <f>L3dati!Y27/L3dati!$X27</f>
        <v>0.5376344086021505</v>
      </c>
      <c r="R27" s="45">
        <f>L3dati!Z27/L3dati!$X27</f>
        <v>0.33333333333333331</v>
      </c>
      <c r="S27" s="45">
        <f>L3dati!AA27/L3dati!$X27</f>
        <v>8.6021505376344093E-2</v>
      </c>
      <c r="T27" s="45">
        <f>L3dati!AB27/L3dati!$X27</f>
        <v>0</v>
      </c>
      <c r="U27" s="45">
        <f>L3dati!AC27/L3dati!$X27</f>
        <v>4.3010752688172046E-2</v>
      </c>
      <c r="V27" s="32">
        <f>L3dati!AD27</f>
        <v>80.847826086956516</v>
      </c>
      <c r="W27" s="32">
        <f>L3dati!AE27</f>
        <v>62.888064516129013</v>
      </c>
      <c r="X27" s="30">
        <f>L3dati!AF27</f>
        <v>96</v>
      </c>
      <c r="Y27" s="45">
        <f>L3dati!AG27/L3dati!$AF27</f>
        <v>0.46875</v>
      </c>
      <c r="Z27" s="45">
        <f>L3dati!AH27/L3dati!$AF27</f>
        <v>0.41666666666666669</v>
      </c>
      <c r="AA27" s="45">
        <f>L3dati!AI27/L3dati!$AF27</f>
        <v>9.375E-2</v>
      </c>
      <c r="AB27" s="45">
        <f>L3dati!AJ27/L3dati!$AF27</f>
        <v>1.0416666666666666E-2</v>
      </c>
      <c r="AC27" s="45">
        <f>L3dati!AK27/L3dati!$AF27</f>
        <v>1.0416666666666666E-2</v>
      </c>
      <c r="AD27" s="32">
        <f>L3dati!AL27</f>
        <v>81.09375</v>
      </c>
      <c r="AE27" s="32">
        <f>L3dati!AM27</f>
        <v>61.308958333333372</v>
      </c>
      <c r="AF27" s="184">
        <f>L3dati!AW27/L3dati!$H27</f>
        <v>0.30864197530864196</v>
      </c>
      <c r="AG27" s="184">
        <f>L3dati!AX27/L3dati!$H27</f>
        <v>0.58024691358024694</v>
      </c>
      <c r="AH27" s="184">
        <f>L3dati!AY27/L3dati!$H27</f>
        <v>0.1111111111111111</v>
      </c>
      <c r="AI27" s="184">
        <f>L3dati!AZ27/L3dati!$P27</f>
        <v>0.16129032258064516</v>
      </c>
      <c r="AJ27" s="184">
        <f>L3dati!BA27/L3dati!$P27</f>
        <v>0.66666666666666663</v>
      </c>
      <c r="AK27" s="184">
        <f>L3dati!BB27/L3dati!$P27</f>
        <v>0.17204301075268819</v>
      </c>
      <c r="AL27" s="184">
        <f>L3dati!BC27/L3dati!$X27</f>
        <v>0.33333333333333331</v>
      </c>
      <c r="AM27" s="184">
        <f>L3dati!BD27/L3dati!$X27</f>
        <v>0.55913978494623651</v>
      </c>
      <c r="AN27" s="184">
        <f>L3dati!BE27/L3dati!$X27</f>
        <v>0.10752688172043011</v>
      </c>
      <c r="AO27" s="184">
        <f>L3dati!BF27/L3dati!$BM27</f>
        <v>0</v>
      </c>
      <c r="AP27" s="184">
        <f>L3dati!BG27/L3dati!$BM27</f>
        <v>6.8027210884353739E-3</v>
      </c>
      <c r="AQ27" s="184">
        <f>L3dati!BH27/L3dati!$BN27</f>
        <v>0</v>
      </c>
      <c r="AR27" s="184">
        <f>L3dati!BI27/L3dati!$BN27</f>
        <v>0</v>
      </c>
      <c r="AS27" s="184">
        <f>L3dati!BJ27/L3dati!BO27</f>
        <v>0</v>
      </c>
      <c r="AT27" s="184">
        <f>L3dati!BK27/L3dati!BO27</f>
        <v>6.8965517241379309E-3</v>
      </c>
      <c r="AU27" s="30">
        <f>L3dati!BL27</f>
        <v>161</v>
      </c>
      <c r="AV27" s="30">
        <f>L3dati!BM27</f>
        <v>147</v>
      </c>
      <c r="AW27" s="30">
        <f>L3dati!BN27</f>
        <v>138</v>
      </c>
      <c r="AX27" s="30">
        <f>L3dati!BO27</f>
        <v>145</v>
      </c>
      <c r="AY27" s="46">
        <f>L3dati!BP27/SUM(L3dati!$BP27:$BS27)</f>
        <v>1.9098548510313215E-2</v>
      </c>
      <c r="AZ27" s="46">
        <f>L3dati!BQ27/SUM(L3dati!$BP27:$BS27)</f>
        <v>0.11535523300229182</v>
      </c>
      <c r="BA27" s="46">
        <f>L3dati!BR27/SUM(L3dati!$BP27:$BS27)</f>
        <v>0.3995416348357525</v>
      </c>
      <c r="BB27" s="46">
        <f>L3dati!BS27/SUM(L3dati!$BP27:$BS27)</f>
        <v>0.46600458365164249</v>
      </c>
      <c r="BC27" s="185">
        <f>L3dati!BT27</f>
        <v>3.3124522536287242</v>
      </c>
      <c r="BD27" s="46">
        <f>L3dati!BU27/SUM(L3dati!$BU27:$BX27)</f>
        <v>3.896103896103896E-2</v>
      </c>
      <c r="BE27" s="46">
        <f>L3dati!BV27/SUM(L3dati!$BU27:$BX27)</f>
        <v>0.11459129106187929</v>
      </c>
      <c r="BF27" s="46">
        <f>L3dati!BW27/SUM(L3dati!$BU27:$BX27)</f>
        <v>0.47211611917494273</v>
      </c>
      <c r="BG27" s="46">
        <f>L3dati!BX27/SUM(L3dati!$BU27:$BX27)</f>
        <v>0.37433155080213903</v>
      </c>
      <c r="BH27" s="187">
        <f>L3dati!BY27</f>
        <v>3.1818181818181817</v>
      </c>
      <c r="BI27" s="46">
        <f>L3dati!BZ27/SUM(L3dati!$BZ27:$CC27)</f>
        <v>3.0719482619240096E-2</v>
      </c>
      <c r="BJ27" s="46">
        <f>L3dati!CA27/SUM(L3dati!$BZ27:$CC27)</f>
        <v>0.11398544866612773</v>
      </c>
      <c r="BK27" s="46">
        <f>L3dati!CB27/SUM(L3dati!$BZ27:$CC27)</f>
        <v>0.40986257073565074</v>
      </c>
      <c r="BL27" s="46">
        <f>L3dati!CC27/SUM(L3dati!$BZ27:$CC27)</f>
        <v>0.44543249797898143</v>
      </c>
      <c r="BM27" s="185">
        <f>L3dati!CD27</f>
        <v>3.2700080840743735</v>
      </c>
      <c r="BN27" s="46">
        <f>L3dati!CE27/SUM(L3dati!$CE27:$CH27)</f>
        <v>3.9611964430072755E-2</v>
      </c>
      <c r="BO27" s="46">
        <f>L3dati!CF27/SUM(L3dati!$CE27:$CH27)</f>
        <v>0.11883589329021826</v>
      </c>
      <c r="BP27" s="46">
        <f>L3dati!CG27/SUM(L3dati!$CE27:$CH27)</f>
        <v>0.4834276475343573</v>
      </c>
      <c r="BQ27" s="46">
        <f>L3dati!CH27/SUM(L3dati!$CE27:$CH27)</f>
        <v>0.35812449474535168</v>
      </c>
      <c r="BR27" s="187">
        <f>L3dati!CI27</f>
        <v>3.1600646725949879</v>
      </c>
      <c r="BS27" s="46">
        <f>L3dati!CJ27/SUM(L3dati!$CJ27:$CM27)</f>
        <v>2.408637873754153E-2</v>
      </c>
      <c r="BT27" s="46">
        <f>L3dati!CK27/SUM(L3dati!$CJ27:$CM27)</f>
        <v>0.12707641196013289</v>
      </c>
      <c r="BU27" s="46">
        <f>L3dati!CL27/SUM(L3dati!$CJ27:$CM27)</f>
        <v>0.42774086378737541</v>
      </c>
      <c r="BV27" s="46">
        <f>L3dati!CM27/SUM(L3dati!$CJ27:$CM27)</f>
        <v>0.42109634551495018</v>
      </c>
      <c r="BW27" s="185">
        <f>L3dati!CN27</f>
        <v>3.2458471760797343</v>
      </c>
      <c r="BX27" s="46">
        <f>L3dati!CO27/SUM(L3dati!$CO27:$CR27)</f>
        <v>4.4019933554817273E-2</v>
      </c>
      <c r="BY27" s="46">
        <f>L3dati!CP27/SUM(L3dati!$CO27:$CR27)</f>
        <v>0.16029900332225913</v>
      </c>
      <c r="BZ27" s="46">
        <f>L3dati!CQ27/SUM(L3dati!$CO27:$CR27)</f>
        <v>0.50415282392026584</v>
      </c>
      <c r="CA27" s="46">
        <f>L3dati!CR27/SUM(L3dati!$CO27:$CR27)</f>
        <v>0.2915282392026578</v>
      </c>
      <c r="CB27" s="187">
        <f>L3dati!CS27</f>
        <v>3.0431893687707641</v>
      </c>
      <c r="CC27" s="46">
        <f>L3dati!CT27/L3dati!$CZ27</f>
        <v>0.42222222222222222</v>
      </c>
      <c r="CD27" s="46">
        <f>L3dati!CU27/L3dati!$CZ27</f>
        <v>0.24444444444444444</v>
      </c>
      <c r="CE27" s="46">
        <f>L3dati!CV27/L3dati!$CZ27</f>
        <v>0.22222222222222221</v>
      </c>
      <c r="CF27" s="46">
        <f>L3dati!CW27/L3dati!$CZ27</f>
        <v>6.6666666666666666E-2</v>
      </c>
      <c r="CG27" s="46">
        <f>L3dati!CX27/L3dati!$CZ27</f>
        <v>4.4444444444444446E-2</v>
      </c>
      <c r="CH27" s="191">
        <f>L3dati!CY27</f>
        <v>3.9302325581395348</v>
      </c>
      <c r="CI27" s="188">
        <f>L3dati!CZ27</f>
        <v>45</v>
      </c>
      <c r="CJ27" s="46">
        <f>L3dati!DA27/L3dati!$CZ27</f>
        <v>0.55555555555555558</v>
      </c>
      <c r="CK27" s="46">
        <f>L3dati!DB27/L3dati!$CZ27</f>
        <v>0.26666666666666666</v>
      </c>
      <c r="CL27" s="46">
        <f>L3dati!DC27/L3dati!$CZ27</f>
        <v>0.17777777777777778</v>
      </c>
      <c r="CM27" s="46">
        <f>L3dati!DD27/L3dati!$CZ27</f>
        <v>0</v>
      </c>
      <c r="CN27" s="193">
        <f>L3dati!DE27</f>
        <v>90.711111111111109</v>
      </c>
      <c r="CO27" s="46">
        <f>L3dati!DF27/L3dati!$DL27</f>
        <v>0.53125</v>
      </c>
      <c r="CP27" s="46">
        <f>L3dati!DG27/L3dati!$DL27</f>
        <v>0.265625</v>
      </c>
      <c r="CQ27" s="46">
        <f>L3dati!DH27/L3dati!$DL27</f>
        <v>0.109375</v>
      </c>
      <c r="CR27" s="46">
        <f>L3dati!DI27/L3dati!$DL27</f>
        <v>9.375E-2</v>
      </c>
      <c r="CS27" s="46">
        <f>L3dati!DJ27/L3dati!$DL27</f>
        <v>0</v>
      </c>
      <c r="CT27" s="191">
        <f>L3dati!DK27</f>
        <v>3.765625</v>
      </c>
      <c r="CU27" s="188">
        <f>L3dati!DL27</f>
        <v>64</v>
      </c>
      <c r="CV27" s="46">
        <f>L3dati!DM27/L3dati!$DL27</f>
        <v>0.34375</v>
      </c>
      <c r="CW27" s="46">
        <f>L3dati!DN27/L3dati!$DL27</f>
        <v>0.5</v>
      </c>
      <c r="CX27" s="46">
        <f>L3dati!DO27/L3dati!$DL27</f>
        <v>0.140625</v>
      </c>
      <c r="CY27" s="46">
        <f>L3dati!DP27/L3dati!$DL27</f>
        <v>1.5625E-2</v>
      </c>
      <c r="CZ27" s="193">
        <f>L3dati!DQ27</f>
        <v>93.671875</v>
      </c>
      <c r="DA27" s="46">
        <f>L3dati!DR27/L3dati!$DX27</f>
        <v>0.55555555555555558</v>
      </c>
      <c r="DB27" s="46">
        <f>L3dati!DS27/L3dati!$DX27</f>
        <v>0.24444444444444444</v>
      </c>
      <c r="DC27" s="46">
        <f>L3dati!DT27/L3dati!$DX27</f>
        <v>4.4444444444444446E-2</v>
      </c>
      <c r="DD27" s="46">
        <f>L3dati!DU27/L3dati!$DX27</f>
        <v>0.15555555555555556</v>
      </c>
      <c r="DE27" s="46">
        <f>L3dati!DV27/L3dati!$DX27</f>
        <v>0</v>
      </c>
      <c r="DF27" s="191">
        <f>L3dati!DW27</f>
        <v>3.8</v>
      </c>
      <c r="DG27" s="188">
        <f>L3dati!DX27</f>
        <v>45</v>
      </c>
      <c r="DH27" s="46">
        <f>L3dati!DY27/L3dati!$DX27</f>
        <v>0.46666666666666667</v>
      </c>
      <c r="DI27" s="46">
        <f>L3dati!DZ27/L3dati!$DX27</f>
        <v>0.44444444444444442</v>
      </c>
      <c r="DJ27" s="46">
        <f>L3dati!EA27/L3dati!$DX27</f>
        <v>6.6666666666666666E-2</v>
      </c>
      <c r="DK27" s="46">
        <f>L3dati!EB27/L3dati!$DX27</f>
        <v>2.2222222222222223E-2</v>
      </c>
      <c r="DL27" s="193">
        <f>L3dati!EC27</f>
        <v>91.933333333333337</v>
      </c>
      <c r="DM27" s="46">
        <f>L3dati!ED27/L3dati!$EH27</f>
        <v>0.2857142857142857</v>
      </c>
      <c r="DN27" s="46">
        <f>L3dati!EE27/L3dati!$EH27</f>
        <v>0.6428571428571429</v>
      </c>
      <c r="DO27" s="46">
        <f>L3dati!EF27/L3dati!$EH27</f>
        <v>7.1428571428571425E-2</v>
      </c>
      <c r="DP27" s="46">
        <f>L3dati!EG27/L3dati!$EH27</f>
        <v>0</v>
      </c>
      <c r="DQ27" s="47">
        <f>L3dati!EH27</f>
        <v>42</v>
      </c>
      <c r="DR27" s="46">
        <f>L3dati!EI27/L3dati!$EH27</f>
        <v>0.73809523809523814</v>
      </c>
      <c r="DS27" s="46">
        <f>L3dati!EJ27/L3dati!$EH27</f>
        <v>9.5238095238095233E-2</v>
      </c>
      <c r="DT27" s="46">
        <f>L3dati!EK27/L3dati!$EH27</f>
        <v>0.14285714285714285</v>
      </c>
      <c r="DU27" s="46">
        <f>L3dati!EL27/L3dati!$EH27</f>
        <v>2.3809523809523808E-2</v>
      </c>
      <c r="DV27" s="192">
        <f>L3dati!EM27/L3dati!$EH27</f>
        <v>0</v>
      </c>
      <c r="DW27" s="46">
        <f>L3dati!EN27/L3dati!$ER27</f>
        <v>0.31343283582089554</v>
      </c>
      <c r="DX27" s="46">
        <f>L3dati!EO27/L3dati!$ER27</f>
        <v>0.5074626865671642</v>
      </c>
      <c r="DY27" s="46">
        <f>L3dati!EP27/L3dati!$ER27</f>
        <v>0.16417910447761194</v>
      </c>
      <c r="DZ27" s="46">
        <f>L3dati!EQ27/L3dati!$ER27</f>
        <v>1.4925373134328358E-2</v>
      </c>
      <c r="EA27" s="47">
        <f>L3dati!ER27</f>
        <v>67</v>
      </c>
      <c r="EB27" s="46">
        <f>L3dati!ES27/L3dati!$ER27</f>
        <v>0.65671641791044777</v>
      </c>
      <c r="EC27" s="46">
        <f>L3dati!ET27/L3dati!$ER27</f>
        <v>0.13432835820895522</v>
      </c>
      <c r="ED27" s="46">
        <f>L3dati!EU27/L3dati!$ER27</f>
        <v>7.4626865671641784E-2</v>
      </c>
      <c r="EE27" s="46">
        <f>L3dati!EV27/L3dati!$ER27</f>
        <v>0.1044776119402985</v>
      </c>
      <c r="EF27" s="192">
        <f>L3dati!EW27/L3dati!$ER27</f>
        <v>2.9850746268656716E-2</v>
      </c>
      <c r="EG27" s="46">
        <f>L3dati!EX27/L3dati!$FB27</f>
        <v>0.25</v>
      </c>
      <c r="EH27" s="46">
        <f>L3dati!EY27/L3dati!$FB27</f>
        <v>0.65909090909090906</v>
      </c>
      <c r="EI27" s="46">
        <f>L3dati!EZ27/L3dati!$FB27</f>
        <v>6.8181818181818177E-2</v>
      </c>
      <c r="EJ27" s="46">
        <f>L3dati!FA27/L3dati!$FB27</f>
        <v>2.2727272727272728E-2</v>
      </c>
      <c r="EK27" s="47">
        <f>L3dati!FB27</f>
        <v>44</v>
      </c>
      <c r="EL27" s="46">
        <f>L3dati!FC27/L3dati!$FB27</f>
        <v>0.5</v>
      </c>
      <c r="EM27" s="46">
        <f>L3dati!FD27/L3dati!$FB27</f>
        <v>0.20454545454545456</v>
      </c>
      <c r="EN27" s="46">
        <f>L3dati!FE27/L3dati!$FB27</f>
        <v>0.15909090909090909</v>
      </c>
      <c r="EO27" s="46">
        <f>L3dati!FF27/L3dati!$FB27</f>
        <v>0.11363636363636363</v>
      </c>
      <c r="EP27" s="46">
        <f>L3dati!FG27/L3dati!$FB27</f>
        <v>2.2727272727272728E-2</v>
      </c>
    </row>
    <row r="28" spans="1:146" s="50" customFormat="1" ht="10.5" customHeight="1" x14ac:dyDescent="0.2">
      <c r="A28" s="26"/>
      <c r="B28" s="26"/>
      <c r="C28" s="27">
        <v>49</v>
      </c>
      <c r="D28" s="28" t="s">
        <v>162</v>
      </c>
      <c r="E28" s="27" t="s">
        <v>116</v>
      </c>
      <c r="F28" s="27" t="s">
        <v>153</v>
      </c>
      <c r="G28" s="27" t="s">
        <v>163</v>
      </c>
      <c r="H28" s="30">
        <f>L3dati!P28</f>
        <v>0</v>
      </c>
      <c r="I28" s="45"/>
      <c r="J28" s="45"/>
      <c r="K28" s="45"/>
      <c r="L28" s="45"/>
      <c r="M28" s="45"/>
      <c r="N28" s="32"/>
      <c r="O28" s="32"/>
      <c r="P28" s="30">
        <f>L3dati!X28</f>
        <v>0</v>
      </c>
      <c r="Q28" s="45"/>
      <c r="R28" s="45"/>
      <c r="S28" s="45"/>
      <c r="T28" s="45"/>
      <c r="U28" s="45"/>
      <c r="V28" s="32"/>
      <c r="W28" s="32"/>
      <c r="X28" s="30">
        <f>L3dati!AF28</f>
        <v>0</v>
      </c>
      <c r="Y28" s="45"/>
      <c r="Z28" s="45"/>
      <c r="AA28" s="45"/>
      <c r="AB28" s="45"/>
      <c r="AC28" s="45"/>
      <c r="AD28" s="32"/>
      <c r="AE28" s="32"/>
      <c r="AF28" s="184"/>
      <c r="AG28" s="184"/>
      <c r="AH28" s="184"/>
      <c r="AI28" s="184"/>
      <c r="AJ28" s="184"/>
      <c r="AK28" s="184"/>
      <c r="AL28" s="184"/>
      <c r="AM28" s="184"/>
      <c r="AN28" s="184"/>
      <c r="AO28" s="184"/>
      <c r="AP28" s="184"/>
      <c r="AQ28" s="184"/>
      <c r="AR28" s="184"/>
      <c r="AS28" s="184"/>
      <c r="AT28" s="184"/>
      <c r="AU28" s="30">
        <f>L3dati!BL28</f>
        <v>0</v>
      </c>
      <c r="AV28" s="30">
        <f>L3dati!BM28</f>
        <v>0</v>
      </c>
      <c r="AW28" s="30">
        <f>L3dati!BN28</f>
        <v>0</v>
      </c>
      <c r="AX28" s="30">
        <f>L3dati!BO28</f>
        <v>0</v>
      </c>
      <c r="AY28" s="46"/>
      <c r="AZ28" s="46"/>
      <c r="BA28" s="46"/>
      <c r="BB28" s="46"/>
      <c r="BC28" s="185"/>
      <c r="BD28" s="46"/>
      <c r="BE28" s="46"/>
      <c r="BF28" s="46"/>
      <c r="BG28" s="46"/>
      <c r="BH28" s="187"/>
      <c r="BI28" s="46"/>
      <c r="BJ28" s="46"/>
      <c r="BK28" s="46"/>
      <c r="BL28" s="46"/>
      <c r="BM28" s="185"/>
      <c r="BN28" s="46"/>
      <c r="BO28" s="46"/>
      <c r="BP28" s="46"/>
      <c r="BQ28" s="46"/>
      <c r="BR28" s="187"/>
      <c r="BS28" s="46"/>
      <c r="BT28" s="46"/>
      <c r="BU28" s="46"/>
      <c r="BV28" s="46"/>
      <c r="BW28" s="185"/>
      <c r="BX28" s="46"/>
      <c r="BY28" s="46"/>
      <c r="BZ28" s="46"/>
      <c r="CA28" s="46"/>
      <c r="CB28" s="187"/>
      <c r="CC28" s="46"/>
      <c r="CD28" s="46"/>
      <c r="CE28" s="46"/>
      <c r="CF28" s="46"/>
      <c r="CG28" s="46"/>
      <c r="CH28" s="191"/>
      <c r="CI28" s="188">
        <f>L3dati!CZ28</f>
        <v>0</v>
      </c>
      <c r="CJ28" s="46"/>
      <c r="CK28" s="46"/>
      <c r="CL28" s="46"/>
      <c r="CM28" s="46"/>
      <c r="CN28" s="193"/>
      <c r="CO28" s="46"/>
      <c r="CP28" s="46"/>
      <c r="CQ28" s="46"/>
      <c r="CR28" s="46"/>
      <c r="CS28" s="46"/>
      <c r="CT28" s="191"/>
      <c r="CU28" s="188">
        <f>L3dati!DL28</f>
        <v>0</v>
      </c>
      <c r="CV28" s="46"/>
      <c r="CW28" s="46"/>
      <c r="CX28" s="46"/>
      <c r="CY28" s="46"/>
      <c r="CZ28" s="193"/>
      <c r="DA28" s="46"/>
      <c r="DB28" s="46"/>
      <c r="DC28" s="46"/>
      <c r="DD28" s="46"/>
      <c r="DE28" s="46"/>
      <c r="DF28" s="191"/>
      <c r="DG28" s="188"/>
      <c r="DH28" s="46"/>
      <c r="DI28" s="46"/>
      <c r="DJ28" s="46"/>
      <c r="DK28" s="46"/>
      <c r="DL28" s="193"/>
      <c r="DM28" s="46"/>
      <c r="DN28" s="46"/>
      <c r="DO28" s="46"/>
      <c r="DP28" s="46"/>
      <c r="DQ28" s="47">
        <f>L3dati!EH28</f>
        <v>0</v>
      </c>
      <c r="DR28" s="46"/>
      <c r="DS28" s="46"/>
      <c r="DT28" s="46"/>
      <c r="DU28" s="46"/>
      <c r="DV28" s="192"/>
      <c r="DW28" s="46"/>
      <c r="DX28" s="46"/>
      <c r="DY28" s="46"/>
      <c r="DZ28" s="46"/>
      <c r="EA28" s="47">
        <f>L3dati!ER28</f>
        <v>0</v>
      </c>
      <c r="EB28" s="46"/>
      <c r="EC28" s="46"/>
      <c r="ED28" s="46"/>
      <c r="EE28" s="46"/>
      <c r="EF28" s="192"/>
      <c r="EG28" s="46"/>
      <c r="EH28" s="46"/>
      <c r="EI28" s="46"/>
      <c r="EJ28" s="46"/>
      <c r="EK28" s="47">
        <f>L3dati!FB28</f>
        <v>0</v>
      </c>
      <c r="EL28" s="46"/>
      <c r="EM28" s="46"/>
      <c r="EN28" s="46"/>
      <c r="EO28" s="46"/>
      <c r="EP28" s="46"/>
    </row>
    <row r="29" spans="1:146" s="50" customFormat="1" ht="10.5" customHeight="1" x14ac:dyDescent="0.2">
      <c r="A29" s="26">
        <v>355</v>
      </c>
      <c r="B29" s="26"/>
      <c r="C29" s="27">
        <v>50</v>
      </c>
      <c r="D29" s="28" t="s">
        <v>164</v>
      </c>
      <c r="E29" s="27" t="s">
        <v>111</v>
      </c>
      <c r="F29" s="27" t="s">
        <v>165</v>
      </c>
      <c r="G29" s="27" t="s">
        <v>166</v>
      </c>
      <c r="H29" s="30">
        <f>L3dati!P29</f>
        <v>265</v>
      </c>
      <c r="I29" s="45">
        <f>L3dati!Q29/L3dati!$P29</f>
        <v>0.25283018867924528</v>
      </c>
      <c r="J29" s="45">
        <f>L3dati!R29/L3dati!$P29</f>
        <v>0.38113207547169814</v>
      </c>
      <c r="K29" s="45">
        <f>L3dati!S29/L3dati!$P29</f>
        <v>0.32830188679245281</v>
      </c>
      <c r="L29" s="45">
        <f>L3dati!T29/L3dati!$P29</f>
        <v>0</v>
      </c>
      <c r="M29" s="45">
        <f>L3dati!U29/L3dati!$P29</f>
        <v>3.7735849056603772E-2</v>
      </c>
      <c r="N29" s="32">
        <f>L3dati!V29</f>
        <v>83.977011494252878</v>
      </c>
      <c r="O29" s="32">
        <f>L3dati!W29</f>
        <v>73.72525896414345</v>
      </c>
      <c r="P29" s="30">
        <f>L3dati!X29</f>
        <v>227</v>
      </c>
      <c r="Q29" s="45">
        <f>L3dati!Y29/L3dati!$X29</f>
        <v>0.24669603524229075</v>
      </c>
      <c r="R29" s="45">
        <f>L3dati!Z29/L3dati!$X29</f>
        <v>0.47577092511013214</v>
      </c>
      <c r="S29" s="45">
        <f>L3dati!AA29/L3dati!$X29</f>
        <v>0.26431718061674009</v>
      </c>
      <c r="T29" s="45">
        <f>L3dati!AB29/L3dati!$X29</f>
        <v>0</v>
      </c>
      <c r="U29" s="45">
        <f>L3dati!AC29/L3dati!$X29</f>
        <v>1.3215859030837005E-2</v>
      </c>
      <c r="V29" s="32">
        <f>L3dati!AD29</f>
        <v>83.171806167400888</v>
      </c>
      <c r="W29" s="32">
        <f>L3dati!AE29</f>
        <v>72.771629955947105</v>
      </c>
      <c r="X29" s="30">
        <f>L3dati!AF29</f>
        <v>264</v>
      </c>
      <c r="Y29" s="45">
        <f>L3dati!AG29/L3dati!$AF29</f>
        <v>0.25</v>
      </c>
      <c r="Z29" s="45">
        <f>L3dati!AH29/L3dati!$AF29</f>
        <v>0.42424242424242425</v>
      </c>
      <c r="AA29" s="45">
        <f>L3dati!AI29/L3dati!$AF29</f>
        <v>0.29545454545454547</v>
      </c>
      <c r="AB29" s="45">
        <f>L3dati!AJ29/L3dati!$AF29</f>
        <v>1.1363636363636364E-2</v>
      </c>
      <c r="AC29" s="45">
        <f>L3dati!AK29/L3dati!$AF29</f>
        <v>1.893939393939394E-2</v>
      </c>
      <c r="AD29" s="32">
        <f>L3dati!AL29</f>
        <v>83.547892720306507</v>
      </c>
      <c r="AE29" s="32">
        <f>L3dati!AM29</f>
        <v>71.027840909090898</v>
      </c>
      <c r="AF29" s="184">
        <f>L3dati!AW29/L3dati!$H29</f>
        <v>0.60818713450292394</v>
      </c>
      <c r="AG29" s="184">
        <f>L3dati!AX29/L3dati!$H29</f>
        <v>0.35672514619883039</v>
      </c>
      <c r="AH29" s="184">
        <f>L3dati!AY29/L3dati!$H29</f>
        <v>3.5087719298245612E-2</v>
      </c>
      <c r="AI29" s="184">
        <f>L3dati!AZ29/L3dati!$P29</f>
        <v>0.59245283018867922</v>
      </c>
      <c r="AJ29" s="184">
        <f>L3dati!BA29/L3dati!$P29</f>
        <v>0.32075471698113206</v>
      </c>
      <c r="AK29" s="184">
        <f>L3dati!BB29/L3dati!$P29</f>
        <v>8.6792452830188674E-2</v>
      </c>
      <c r="AL29" s="184">
        <f>L3dati!BC29/L3dati!$X29</f>
        <v>0.53303964757709255</v>
      </c>
      <c r="AM29" s="184">
        <f>L3dati!BD29/L3dati!$X29</f>
        <v>0.35682819383259912</v>
      </c>
      <c r="AN29" s="184">
        <f>L3dati!BE29/L3dati!$X29</f>
        <v>0.11013215859030837</v>
      </c>
      <c r="AO29" s="184">
        <f>L3dati!BF29/L3dati!$BM29</f>
        <v>3.8356164383561646E-2</v>
      </c>
      <c r="AP29" s="184">
        <f>L3dati!BG29/L3dati!$BM29</f>
        <v>1.3698630136986301E-2</v>
      </c>
      <c r="AQ29" s="184">
        <f>L3dati!BH29/L3dati!$BN29</f>
        <v>1.7114914425427872E-2</v>
      </c>
      <c r="AR29" s="184">
        <f>L3dati!BI29/L3dati!$BN29</f>
        <v>9.7799511002444987E-3</v>
      </c>
      <c r="AS29" s="184">
        <f>L3dati!BJ29/L3dati!BO29</f>
        <v>2.1834061135371178E-2</v>
      </c>
      <c r="AT29" s="184">
        <f>L3dati!BK29/L3dati!BO29</f>
        <v>8.7336244541484712E-3</v>
      </c>
      <c r="AU29" s="30">
        <f>L3dati!BL29</f>
        <v>327</v>
      </c>
      <c r="AV29" s="30">
        <f>L3dati!BM29</f>
        <v>365</v>
      </c>
      <c r="AW29" s="30">
        <f>L3dati!BN29</f>
        <v>409</v>
      </c>
      <c r="AX29" s="30">
        <f>L3dati!BO29</f>
        <v>458</v>
      </c>
      <c r="AY29" s="46">
        <f>L3dati!BP29/SUM(L3dati!$BP29:$BS29)</f>
        <v>3.1400282885431403E-2</v>
      </c>
      <c r="AZ29" s="46">
        <f>L3dati!BQ29/SUM(L3dati!$BP29:$BS29)</f>
        <v>0.12786421499292785</v>
      </c>
      <c r="BA29" s="46">
        <f>L3dati!BR29/SUM(L3dati!$BP29:$BS29)</f>
        <v>0.4164073550212164</v>
      </c>
      <c r="BB29" s="46">
        <f>L3dati!BS29/SUM(L3dati!$BP29:$BS29)</f>
        <v>0.42432814710042432</v>
      </c>
      <c r="BC29" s="185">
        <f>L3dati!BT29</f>
        <v>3.2336633663366339</v>
      </c>
      <c r="BD29" s="46">
        <f>L3dati!BU29/SUM(L3dati!$BU29:$BX29)</f>
        <v>3.2531824611032531E-2</v>
      </c>
      <c r="BE29" s="46">
        <f>L3dati!BV29/SUM(L3dati!$BU29:$BX29)</f>
        <v>0.12446958981612447</v>
      </c>
      <c r="BF29" s="46">
        <f>L3dati!BW29/SUM(L3dati!$BU29:$BX29)</f>
        <v>0.4891089108910891</v>
      </c>
      <c r="BG29" s="46">
        <f>L3dati!BX29/SUM(L3dati!$BU29:$BX29)</f>
        <v>0.35388967468175386</v>
      </c>
      <c r="BH29" s="187">
        <f>L3dati!BY29</f>
        <v>3.1643564356435645</v>
      </c>
      <c r="BI29" s="46">
        <f>L3dati!BZ29/SUM(L3dati!$BZ29:$CC29)</f>
        <v>3.365643511039311E-2</v>
      </c>
      <c r="BJ29" s="46">
        <f>L3dati!CA29/SUM(L3dati!$BZ29:$CC29)</f>
        <v>0.13301023155627356</v>
      </c>
      <c r="BK29" s="46">
        <f>L3dati!CB29/SUM(L3dati!$BZ29:$CC29)</f>
        <v>0.41033925686591277</v>
      </c>
      <c r="BL29" s="46">
        <f>L3dati!CC29/SUM(L3dati!$BZ29:$CC29)</f>
        <v>0.42299407646742054</v>
      </c>
      <c r="BM29" s="185">
        <f>L3dati!CD29</f>
        <v>3.2226709746903608</v>
      </c>
      <c r="BN29" s="46">
        <f>L3dati!CE29/SUM(L3dati!$CE29:$CH29)</f>
        <v>4.6311254711900916E-2</v>
      </c>
      <c r="BO29" s="46">
        <f>L3dati!CF29/SUM(L3dati!$CE29:$CH29)</f>
        <v>0.12385568120624664</v>
      </c>
      <c r="BP29" s="46">
        <f>L3dati!CG29/SUM(L3dati!$CE29:$CH29)</f>
        <v>0.50323101777059775</v>
      </c>
      <c r="BQ29" s="46">
        <f>L3dati!CH29/SUM(L3dati!$CE29:$CH29)</f>
        <v>0.32660204631125472</v>
      </c>
      <c r="BR29" s="187">
        <f>L3dati!CI29</f>
        <v>3.1101238556812061</v>
      </c>
      <c r="BS29" s="46">
        <f>L3dati!CJ29/SUM(L3dati!$CJ29:$CM29)</f>
        <v>2.914343639128231E-2</v>
      </c>
      <c r="BT29" s="46">
        <f>L3dati!CK29/SUM(L3dati!$CJ29:$CM29)</f>
        <v>0.13912823112012165</v>
      </c>
      <c r="BU29" s="46">
        <f>L3dati!CL29/SUM(L3dati!$CJ29:$CM29)</f>
        <v>0.43081601621895588</v>
      </c>
      <c r="BV29" s="46">
        <f>L3dati!CM29/SUM(L3dati!$CJ29:$CM29)</f>
        <v>0.40091231626964013</v>
      </c>
      <c r="BW29" s="185">
        <f>L3dati!CN29</f>
        <v>3.2034972123669538</v>
      </c>
      <c r="BX29" s="46">
        <f>L3dati!CO29/SUM(L3dati!$CO29:$CR29)</f>
        <v>5.5245818550430814E-2</v>
      </c>
      <c r="BY29" s="46">
        <f>L3dati!CP29/SUM(L3dati!$CO29:$CR29)</f>
        <v>0.14090217942219971</v>
      </c>
      <c r="BZ29" s="46">
        <f>L3dati!CQ29/SUM(L3dati!$CO29:$CR29)</f>
        <v>0.48200709579320833</v>
      </c>
      <c r="CA29" s="46">
        <f>L3dati!CR29/SUM(L3dati!$CO29:$CR29)</f>
        <v>0.32184490623416118</v>
      </c>
      <c r="CB29" s="187">
        <f>L3dati!CS29</f>
        <v>3.0704510897110997</v>
      </c>
      <c r="CC29" s="46">
        <f>L3dati!CT29/L3dati!$CZ29</f>
        <v>0.68644067796610164</v>
      </c>
      <c r="CD29" s="46">
        <f>L3dati!CU29/L3dati!$CZ29</f>
        <v>0.17796610169491525</v>
      </c>
      <c r="CE29" s="46">
        <f>L3dati!CV29/L3dati!$CZ29</f>
        <v>4.2372881355932202E-2</v>
      </c>
      <c r="CF29" s="46">
        <f>L3dati!CW29/L3dati!$CZ29</f>
        <v>4.2372881355932202E-2</v>
      </c>
      <c r="CG29" s="46">
        <f>L3dati!CX29/L3dati!$CZ29</f>
        <v>5.0847457627118647E-2</v>
      </c>
      <c r="CH29" s="191">
        <f>L3dati!CY29</f>
        <v>3.4107142857142856</v>
      </c>
      <c r="CI29" s="188">
        <f>L3dati!CZ29</f>
        <v>118</v>
      </c>
      <c r="CJ29" s="46">
        <f>L3dati!DA29/L3dati!$CZ29</f>
        <v>0.30508474576271188</v>
      </c>
      <c r="CK29" s="46">
        <f>L3dati!DB29/L3dati!$CZ29</f>
        <v>0.32203389830508472</v>
      </c>
      <c r="CL29" s="46">
        <f>L3dati!DC29/L3dati!$CZ29</f>
        <v>0.24576271186440679</v>
      </c>
      <c r="CM29" s="46">
        <f>L3dati!DD29/L3dati!$CZ29</f>
        <v>0.1271186440677966</v>
      </c>
      <c r="CN29" s="193">
        <f>L3dati!DE29</f>
        <v>96.254237288135599</v>
      </c>
      <c r="CO29" s="46">
        <f>L3dati!DF29/L3dati!$DL29</f>
        <v>0.63576158940397354</v>
      </c>
      <c r="CP29" s="46">
        <f>L3dati!DG29/L3dati!$DL29</f>
        <v>0.19205298013245034</v>
      </c>
      <c r="CQ29" s="46">
        <f>L3dati!DH29/L3dati!$DL29</f>
        <v>7.2847682119205295E-2</v>
      </c>
      <c r="CR29" s="46">
        <f>L3dati!DI29/L3dati!$DL29</f>
        <v>1.3245033112582781E-2</v>
      </c>
      <c r="CS29" s="46">
        <f>L3dati!DJ29/L3dati!$DL29</f>
        <v>8.6092715231788075E-2</v>
      </c>
      <c r="CT29" s="191">
        <f>L3dati!DK29</f>
        <v>3.4130434782608696</v>
      </c>
      <c r="CU29" s="188">
        <f>L3dati!DL29</f>
        <v>151</v>
      </c>
      <c r="CV29" s="46">
        <f>L3dati!DM29/L3dati!$DL29</f>
        <v>0.43046357615894038</v>
      </c>
      <c r="CW29" s="46">
        <f>L3dati!DN29/L3dati!$DL29</f>
        <v>0.32450331125827814</v>
      </c>
      <c r="CX29" s="46">
        <f>L3dati!DO29/L3dati!$DL29</f>
        <v>0.19205298013245034</v>
      </c>
      <c r="CY29" s="46">
        <f>L3dati!DP29/L3dati!$DL29</f>
        <v>5.2980132450331126E-2</v>
      </c>
      <c r="CZ29" s="193">
        <f>L3dati!DQ29</f>
        <v>93.682119205298008</v>
      </c>
      <c r="DA29" s="46">
        <f>L3dati!DR29/L3dati!$DX29</f>
        <v>0.6211180124223602</v>
      </c>
      <c r="DB29" s="46">
        <f>L3dati!DS29/L3dati!$DX29</f>
        <v>0.2360248447204969</v>
      </c>
      <c r="DC29" s="46">
        <f>L3dati!DT29/L3dati!$DX29</f>
        <v>6.2111801242236024E-2</v>
      </c>
      <c r="DD29" s="46">
        <f>L3dati!DU29/L3dati!$DX29</f>
        <v>4.3478260869565216E-2</v>
      </c>
      <c r="DE29" s="46">
        <f>L3dati!DV29/L3dati!$DX29</f>
        <v>3.7267080745341616E-2</v>
      </c>
      <c r="DF29" s="191">
        <f>L3dati!DW29</f>
        <v>3.5096774193548388</v>
      </c>
      <c r="DG29" s="188">
        <f>L3dati!DX29</f>
        <v>161</v>
      </c>
      <c r="DH29" s="46">
        <f>L3dati!DY29/L3dati!$DX29</f>
        <v>0.43478260869565216</v>
      </c>
      <c r="DI29" s="46">
        <f>L3dati!DZ29/L3dati!$DX29</f>
        <v>0.3105590062111801</v>
      </c>
      <c r="DJ29" s="46">
        <f>L3dati!EA29/L3dati!$DX29</f>
        <v>0.2236024844720497</v>
      </c>
      <c r="DK29" s="46">
        <f>L3dati!EB29/L3dati!$DX29</f>
        <v>3.1055900621118012E-2</v>
      </c>
      <c r="DL29" s="193">
        <f>L3dati!EC29</f>
        <v>93.472049689440993</v>
      </c>
      <c r="DM29" s="46">
        <f>L3dati!ED29/L3dati!$EH29</f>
        <v>0.29464285714285715</v>
      </c>
      <c r="DN29" s="46">
        <f>L3dati!EE29/L3dati!$EH29</f>
        <v>0.5982142857142857</v>
      </c>
      <c r="DO29" s="46">
        <f>L3dati!EF29/L3dati!$EH29</f>
        <v>0.10714285714285714</v>
      </c>
      <c r="DP29" s="46">
        <f>L3dati!EG29/L3dati!$EH29</f>
        <v>0</v>
      </c>
      <c r="DQ29" s="47">
        <f>L3dati!EH29</f>
        <v>112</v>
      </c>
      <c r="DR29" s="46">
        <f>L3dati!EI29/L3dati!$EH29</f>
        <v>0.7767857142857143</v>
      </c>
      <c r="DS29" s="46">
        <f>L3dati!EJ29/L3dati!$EH29</f>
        <v>0.16071428571428573</v>
      </c>
      <c r="DT29" s="46">
        <f>L3dati!EK29/L3dati!$EH29</f>
        <v>8.9285714285714281E-3</v>
      </c>
      <c r="DU29" s="46">
        <f>L3dati!EL29/L3dati!$EH29</f>
        <v>4.4642857142857144E-2</v>
      </c>
      <c r="DV29" s="192">
        <f>L3dati!EM29/L3dati!$EH29</f>
        <v>8.9285714285714281E-3</v>
      </c>
      <c r="DW29" s="46">
        <f>L3dati!EN29/L3dati!$ER29</f>
        <v>0.38028169014084506</v>
      </c>
      <c r="DX29" s="46">
        <f>L3dati!EO29/L3dati!$ER29</f>
        <v>0.53521126760563376</v>
      </c>
      <c r="DY29" s="46">
        <f>L3dati!EP29/L3dati!$ER29</f>
        <v>7.0422535211267609E-2</v>
      </c>
      <c r="DZ29" s="46">
        <f>L3dati!EQ29/L3dati!$ER29</f>
        <v>1.4084507042253521E-2</v>
      </c>
      <c r="EA29" s="47">
        <f>L3dati!ER29</f>
        <v>142</v>
      </c>
      <c r="EB29" s="46">
        <f>L3dati!ES29/L3dati!$ER29</f>
        <v>0.78169014084507038</v>
      </c>
      <c r="EC29" s="46">
        <f>L3dati!ET29/L3dati!$ER29</f>
        <v>0.16901408450704225</v>
      </c>
      <c r="ED29" s="46">
        <f>L3dati!EU29/L3dati!$ER29</f>
        <v>1.4084507042253521E-2</v>
      </c>
      <c r="EE29" s="46">
        <f>L3dati!EV29/L3dati!$ER29</f>
        <v>3.5211267605633804E-2</v>
      </c>
      <c r="EF29" s="192">
        <f>L3dati!EW29/L3dati!$ER29</f>
        <v>0</v>
      </c>
      <c r="EG29" s="46">
        <f>L3dati!EX29/L3dati!$FB29</f>
        <v>0.27777777777777779</v>
      </c>
      <c r="EH29" s="46">
        <f>L3dati!EY29/L3dati!$FB29</f>
        <v>0.5864197530864198</v>
      </c>
      <c r="EI29" s="46">
        <f>L3dati!EZ29/L3dati!$FB29</f>
        <v>0.1111111111111111</v>
      </c>
      <c r="EJ29" s="46">
        <f>L3dati!FA29/L3dati!$FB29</f>
        <v>2.4691358024691357E-2</v>
      </c>
      <c r="EK29" s="47">
        <f>L3dati!FB29</f>
        <v>162</v>
      </c>
      <c r="EL29" s="46">
        <f>L3dati!FC29/L3dati!$FB29</f>
        <v>0.69753086419753085</v>
      </c>
      <c r="EM29" s="46">
        <f>L3dati!FD29/L3dati!$FB29</f>
        <v>0.16049382716049382</v>
      </c>
      <c r="EN29" s="46">
        <f>L3dati!FE29/L3dati!$FB29</f>
        <v>6.1728395061728392E-2</v>
      </c>
      <c r="EO29" s="46">
        <f>L3dati!FF29/L3dati!$FB29</f>
        <v>7.407407407407407E-2</v>
      </c>
      <c r="EP29" s="46">
        <f>L3dati!FG29/L3dati!$FB29</f>
        <v>6.1728395061728392E-3</v>
      </c>
    </row>
    <row r="30" spans="1:146" s="50" customFormat="1" ht="10.5" customHeight="1" x14ac:dyDescent="0.2">
      <c r="A30" s="26">
        <v>357</v>
      </c>
      <c r="B30" s="26"/>
      <c r="C30" s="27">
        <v>51</v>
      </c>
      <c r="D30" s="28" t="s">
        <v>167</v>
      </c>
      <c r="E30" s="27" t="s">
        <v>111</v>
      </c>
      <c r="F30" s="27" t="s">
        <v>165</v>
      </c>
      <c r="G30" s="27" t="s">
        <v>168</v>
      </c>
      <c r="H30" s="30">
        <f>L3dati!P30</f>
        <v>146</v>
      </c>
      <c r="I30" s="45">
        <f>L3dati!Q30/L3dati!$P30</f>
        <v>0.28767123287671231</v>
      </c>
      <c r="J30" s="45">
        <f>L3dati!R30/L3dati!$P30</f>
        <v>0.31506849315068491</v>
      </c>
      <c r="K30" s="45">
        <f>L3dati!S30/L3dati!$P30</f>
        <v>0.33561643835616439</v>
      </c>
      <c r="L30" s="45">
        <f>L3dati!T30/L3dati!$P30</f>
        <v>6.8493150684931503E-3</v>
      </c>
      <c r="M30" s="45">
        <f>L3dati!U30/L3dati!$P30</f>
        <v>5.4794520547945202E-2</v>
      </c>
      <c r="N30" s="32">
        <f>L3dati!V30</f>
        <v>85.197183098591552</v>
      </c>
      <c r="O30" s="32">
        <f>L3dati!W30</f>
        <v>73.702835820895487</v>
      </c>
      <c r="P30" s="30">
        <f>L3dati!X30</f>
        <v>163</v>
      </c>
      <c r="Q30" s="45">
        <f>L3dati!Y30/L3dati!$X30</f>
        <v>0.35582822085889571</v>
      </c>
      <c r="R30" s="45">
        <f>L3dati!Z30/L3dati!$X30</f>
        <v>0.33742331288343558</v>
      </c>
      <c r="S30" s="45">
        <f>L3dati!AA30/L3dati!$X30</f>
        <v>0.26380368098159507</v>
      </c>
      <c r="T30" s="45">
        <f>L3dati!AB30/L3dati!$X30</f>
        <v>1.8404907975460124E-2</v>
      </c>
      <c r="U30" s="45">
        <f>L3dati!AC30/L3dati!$X30</f>
        <v>2.4539877300613498E-2</v>
      </c>
      <c r="V30" s="32">
        <f>L3dati!AD30</f>
        <v>86.40251572327044</v>
      </c>
      <c r="W30" s="32">
        <f>L3dati!AE30</f>
        <v>74.076369426751526</v>
      </c>
      <c r="X30" s="30">
        <f>L3dati!AF30</f>
        <v>162</v>
      </c>
      <c r="Y30" s="45">
        <f>L3dati!AG30/L3dati!$AF30</f>
        <v>0.16666666666666666</v>
      </c>
      <c r="Z30" s="45">
        <f>L3dati!AH30/L3dati!$AF30</f>
        <v>0.47530864197530864</v>
      </c>
      <c r="AA30" s="45">
        <f>L3dati!AI30/L3dati!$AF30</f>
        <v>0.32098765432098764</v>
      </c>
      <c r="AB30" s="45">
        <f>L3dati!AJ30/L3dati!$AF30</f>
        <v>6.1728395061728392E-3</v>
      </c>
      <c r="AC30" s="45">
        <f>L3dati!AK30/L3dati!$AF30</f>
        <v>3.0864197530864196E-2</v>
      </c>
      <c r="AD30" s="32">
        <f>L3dati!AL30</f>
        <v>85.490445859872608</v>
      </c>
      <c r="AE30" s="32">
        <f>L3dati!AM30</f>
        <v>71.650370370370368</v>
      </c>
      <c r="AF30" s="184">
        <f>L3dati!AW30/L3dati!$H30</f>
        <v>0.38666666666666666</v>
      </c>
      <c r="AG30" s="184">
        <f>L3dati!AX30/L3dati!$H30</f>
        <v>0.50666666666666671</v>
      </c>
      <c r="AH30" s="184">
        <f>L3dati!AY30/L3dati!$H30</f>
        <v>0.10666666666666667</v>
      </c>
      <c r="AI30" s="184">
        <f>L3dati!AZ30/L3dati!$P30</f>
        <v>0.51369863013698636</v>
      </c>
      <c r="AJ30" s="184">
        <f>L3dati!BA30/L3dati!$P30</f>
        <v>0.4041095890410959</v>
      </c>
      <c r="AK30" s="184">
        <f>L3dati!BB30/L3dati!$P30</f>
        <v>8.2191780821917804E-2</v>
      </c>
      <c r="AL30" s="184">
        <f>L3dati!BC30/L3dati!$X30</f>
        <v>0.55828220858895705</v>
      </c>
      <c r="AM30" s="184">
        <f>L3dati!BD30/L3dati!$X30</f>
        <v>0.33742331288343558</v>
      </c>
      <c r="AN30" s="184">
        <f>L3dati!BE30/L3dati!$X30</f>
        <v>0.10429447852760736</v>
      </c>
      <c r="AO30" s="184">
        <f>L3dati!BF30/L3dati!$BM30</f>
        <v>1.7985611510791366E-2</v>
      </c>
      <c r="AP30" s="184">
        <f>L3dati!BG30/L3dati!$BM30</f>
        <v>7.1942446043165471E-3</v>
      </c>
      <c r="AQ30" s="184">
        <f>L3dati!BH30/L3dati!$BN30</f>
        <v>3.1872509960159362E-2</v>
      </c>
      <c r="AR30" s="184">
        <f>L3dati!BI30/L3dati!$BN30</f>
        <v>3.9840637450199202E-3</v>
      </c>
      <c r="AS30" s="184">
        <f>L3dati!BJ30/L3dati!BO30</f>
        <v>3.1468531468531472E-2</v>
      </c>
      <c r="AT30" s="184">
        <f>L3dati!BK30/L3dati!BO30</f>
        <v>6.993006993006993E-3</v>
      </c>
      <c r="AU30" s="30">
        <f>L3dati!BL30</f>
        <v>267</v>
      </c>
      <c r="AV30" s="30">
        <f>L3dati!BM30</f>
        <v>278</v>
      </c>
      <c r="AW30" s="30">
        <f>L3dati!BN30</f>
        <v>251</v>
      </c>
      <c r="AX30" s="30">
        <f>L3dati!BO30</f>
        <v>286</v>
      </c>
      <c r="AY30" s="46">
        <f>L3dati!BP30/SUM(L3dati!$BP30:$BS30)</f>
        <v>1.6122004357298474E-2</v>
      </c>
      <c r="AZ30" s="46">
        <f>L3dati!BQ30/SUM(L3dati!$BP30:$BS30)</f>
        <v>9.3681917211328972E-2</v>
      </c>
      <c r="BA30" s="46">
        <f>L3dati!BR30/SUM(L3dati!$BP30:$BS30)</f>
        <v>0.39084967320261438</v>
      </c>
      <c r="BB30" s="46">
        <f>L3dati!BS30/SUM(L3dati!$BP30:$BS30)</f>
        <v>0.49934640522875817</v>
      </c>
      <c r="BC30" s="185">
        <f>L3dati!BT30</f>
        <v>3.3734204793028324</v>
      </c>
      <c r="BD30" s="46">
        <f>L3dati!BU30/SUM(L3dati!$BU30:$BX30)</f>
        <v>4.3137254901960784E-2</v>
      </c>
      <c r="BE30" s="46">
        <f>L3dati!BV30/SUM(L3dati!$BU30:$BX30)</f>
        <v>0.11198257080610022</v>
      </c>
      <c r="BF30" s="46">
        <f>L3dati!BW30/SUM(L3dati!$BU30:$BX30)</f>
        <v>0.46056644880174291</v>
      </c>
      <c r="BG30" s="46">
        <f>L3dati!BX30/SUM(L3dati!$BU30:$BX30)</f>
        <v>0.3843137254901961</v>
      </c>
      <c r="BH30" s="187">
        <f>L3dati!BY30</f>
        <v>3.1860566448801744</v>
      </c>
      <c r="BI30" s="46">
        <f>L3dati!BZ30/SUM(L3dati!$BZ30:$CC30)</f>
        <v>1.7587939698492462E-2</v>
      </c>
      <c r="BJ30" s="46">
        <f>L3dati!CA30/SUM(L3dati!$BZ30:$CC30)</f>
        <v>0.10636515912897822</v>
      </c>
      <c r="BK30" s="46">
        <f>L3dati!CB30/SUM(L3dati!$BZ30:$CC30)</f>
        <v>0.37897822445561141</v>
      </c>
      <c r="BL30" s="46">
        <f>L3dati!CC30/SUM(L3dati!$BZ30:$CC30)</f>
        <v>0.4970686767169179</v>
      </c>
      <c r="BM30" s="185">
        <f>L3dati!CD30</f>
        <v>3.3555276381909547</v>
      </c>
      <c r="BN30" s="46">
        <f>L3dati!CE30/SUM(L3dati!$CE30:$CH30)</f>
        <v>4.3551088777219429E-2</v>
      </c>
      <c r="BO30" s="46">
        <f>L3dati!CF30/SUM(L3dati!$CE30:$CH30)</f>
        <v>0.11976549413735343</v>
      </c>
      <c r="BP30" s="46">
        <f>L3dati!CG30/SUM(L3dati!$CE30:$CH30)</f>
        <v>0.47696817420435511</v>
      </c>
      <c r="BQ30" s="46">
        <f>L3dati!CH30/SUM(L3dati!$CE30:$CH30)</f>
        <v>0.35971524288107204</v>
      </c>
      <c r="BR30" s="187">
        <f>L3dati!CI30</f>
        <v>3.1528475711892798</v>
      </c>
      <c r="BS30" s="46">
        <f>L3dati!CJ30/SUM(L3dati!$CJ30:$CM30)</f>
        <v>2.1267545725223311E-2</v>
      </c>
      <c r="BT30" s="46">
        <f>L3dati!CK30/SUM(L3dati!$CJ30:$CM30)</f>
        <v>0.11229264142917907</v>
      </c>
      <c r="BU30" s="46">
        <f>L3dati!CL30/SUM(L3dati!$CJ30:$CM30)</f>
        <v>0.3998298596341982</v>
      </c>
      <c r="BV30" s="46">
        <f>L3dati!CM30/SUM(L3dati!$CJ30:$CM30)</f>
        <v>0.46660995321139942</v>
      </c>
      <c r="BW30" s="185">
        <f>L3dati!CN30</f>
        <v>3.3117822203317737</v>
      </c>
      <c r="BX30" s="46">
        <f>L3dati!CO30/SUM(L3dati!$CO30:$CR30)</f>
        <v>4.9340706082518081E-2</v>
      </c>
      <c r="BY30" s="46">
        <f>L3dati!CP30/SUM(L3dati!$CO30:$CR30)</f>
        <v>0.13951509995746492</v>
      </c>
      <c r="BZ30" s="46">
        <f>L3dati!CQ30/SUM(L3dati!$CO30:$CR30)</f>
        <v>0.45384942577626541</v>
      </c>
      <c r="CA30" s="46">
        <f>L3dati!CR30/SUM(L3dati!$CO30:$CR30)</f>
        <v>0.35729476818375161</v>
      </c>
      <c r="CB30" s="187">
        <f>L3dati!CS30</f>
        <v>3.1190982560612506</v>
      </c>
      <c r="CC30" s="46">
        <f>L3dati!CT30/L3dati!$CZ30</f>
        <v>0.53846153846153844</v>
      </c>
      <c r="CD30" s="46">
        <f>L3dati!CU30/L3dati!$CZ30</f>
        <v>0.19230769230769232</v>
      </c>
      <c r="CE30" s="46">
        <f>L3dati!CV30/L3dati!$CZ30</f>
        <v>6.7307692307692304E-2</v>
      </c>
      <c r="CF30" s="46">
        <f>L3dati!CW30/L3dati!$CZ30</f>
        <v>8.6538461538461536E-2</v>
      </c>
      <c r="CG30" s="46">
        <f>L3dati!CX30/L3dati!$CZ30</f>
        <v>0.11538461538461539</v>
      </c>
      <c r="CH30" s="191">
        <f>L3dati!CY30</f>
        <v>3.6630434782608696</v>
      </c>
      <c r="CI30" s="188">
        <f>L3dati!CZ30</f>
        <v>104</v>
      </c>
      <c r="CJ30" s="46">
        <f>L3dati!DA30/L3dati!$CZ30</f>
        <v>0.42307692307692307</v>
      </c>
      <c r="CK30" s="46">
        <f>L3dati!DB30/L3dati!$CZ30</f>
        <v>0.38461538461538464</v>
      </c>
      <c r="CL30" s="46">
        <f>L3dati!DC30/L3dati!$CZ30</f>
        <v>0.15384615384615385</v>
      </c>
      <c r="CM30" s="46">
        <f>L3dati!DD30/L3dati!$CZ30</f>
        <v>3.8461538461538464E-2</v>
      </c>
      <c r="CN30" s="193">
        <f>L3dati!DE30</f>
        <v>92.740384615384613</v>
      </c>
      <c r="CO30" s="46">
        <f>L3dati!DF30/L3dati!$DL30</f>
        <v>0.60683760683760679</v>
      </c>
      <c r="CP30" s="46">
        <f>L3dati!DG30/L3dati!$DL30</f>
        <v>0.23931623931623933</v>
      </c>
      <c r="CQ30" s="46">
        <f>L3dati!DH30/L3dati!$DL30</f>
        <v>5.128205128205128E-2</v>
      </c>
      <c r="CR30" s="46">
        <f>L3dati!DI30/L3dati!$DL30</f>
        <v>7.6923076923076927E-2</v>
      </c>
      <c r="CS30" s="46">
        <f>L3dati!DJ30/L3dati!$DL30</f>
        <v>2.564102564102564E-2</v>
      </c>
      <c r="CT30" s="191">
        <f>L3dati!DK30</f>
        <v>3.5877192982456139</v>
      </c>
      <c r="CU30" s="188">
        <f>L3dati!DL30</f>
        <v>117</v>
      </c>
      <c r="CV30" s="46">
        <f>L3dati!DM30/L3dati!$DL30</f>
        <v>0.37606837606837606</v>
      </c>
      <c r="CW30" s="46">
        <f>L3dati!DN30/L3dati!$DL30</f>
        <v>0.41880341880341881</v>
      </c>
      <c r="CX30" s="46">
        <f>L3dati!DO30/L3dati!$DL30</f>
        <v>0.20512820512820512</v>
      </c>
      <c r="CY30" s="46">
        <f>L3dati!DP30/L3dati!$DL30</f>
        <v>0</v>
      </c>
      <c r="CZ30" s="193">
        <f>L3dati!DQ30</f>
        <v>94.068376068376068</v>
      </c>
      <c r="DA30" s="46">
        <f>L3dati!DR30/L3dati!$DX30</f>
        <v>0.57798165137614677</v>
      </c>
      <c r="DB30" s="46">
        <f>L3dati!DS30/L3dati!$DX30</f>
        <v>0.23853211009174313</v>
      </c>
      <c r="DC30" s="46">
        <f>L3dati!DT30/L3dati!$DX30</f>
        <v>2.7522935779816515E-2</v>
      </c>
      <c r="DD30" s="46">
        <f>L3dati!DU30/L3dati!$DX30</f>
        <v>7.3394495412844041E-2</v>
      </c>
      <c r="DE30" s="46">
        <f>L3dati!DV30/L3dati!$DX30</f>
        <v>8.2568807339449546E-2</v>
      </c>
      <c r="DF30" s="191">
        <f>L3dati!DW30</f>
        <v>3.56</v>
      </c>
      <c r="DG30" s="188">
        <f>L3dati!DX30</f>
        <v>109</v>
      </c>
      <c r="DH30" s="46">
        <f>L3dati!DY30/L3dati!$DX30</f>
        <v>0.43119266055045874</v>
      </c>
      <c r="DI30" s="46">
        <f>L3dati!DZ30/L3dati!$DX30</f>
        <v>0.33944954128440369</v>
      </c>
      <c r="DJ30" s="46">
        <f>L3dati!EA30/L3dati!$DX30</f>
        <v>0.1834862385321101</v>
      </c>
      <c r="DK30" s="46">
        <f>L3dati!EB30/L3dati!$DX30</f>
        <v>4.5871559633027525E-2</v>
      </c>
      <c r="DL30" s="193">
        <f>L3dati!EC30</f>
        <v>93.22935779816514</v>
      </c>
      <c r="DM30" s="46">
        <f>L3dati!ED30/L3dati!$EH30</f>
        <v>0.5</v>
      </c>
      <c r="DN30" s="46">
        <f>L3dati!EE30/L3dati!$EH30</f>
        <v>0.4107142857142857</v>
      </c>
      <c r="DO30" s="46">
        <f>L3dati!EF30/L3dati!$EH30</f>
        <v>8.9285714285714288E-2</v>
      </c>
      <c r="DP30" s="46">
        <f>L3dati!EG30/L3dati!$EH30</f>
        <v>0</v>
      </c>
      <c r="DQ30" s="47">
        <f>L3dati!EH30</f>
        <v>112</v>
      </c>
      <c r="DR30" s="46">
        <f>L3dati!EI30/L3dati!$EH30</f>
        <v>0.7857142857142857</v>
      </c>
      <c r="DS30" s="46">
        <f>L3dati!EJ30/L3dati!$EH30</f>
        <v>0.11607142857142858</v>
      </c>
      <c r="DT30" s="46">
        <f>L3dati!EK30/L3dati!$EH30</f>
        <v>1.7857142857142856E-2</v>
      </c>
      <c r="DU30" s="46">
        <f>L3dati!EL30/L3dati!$EH30</f>
        <v>6.25E-2</v>
      </c>
      <c r="DV30" s="192">
        <f>L3dati!EM30/L3dati!$EH30</f>
        <v>1.7857142857142856E-2</v>
      </c>
      <c r="DW30" s="46">
        <f>L3dati!EN30/L3dati!$ER30</f>
        <v>0.40384615384615385</v>
      </c>
      <c r="DX30" s="46">
        <f>L3dati!EO30/L3dati!$ER30</f>
        <v>0.50961538461538458</v>
      </c>
      <c r="DY30" s="46">
        <f>L3dati!EP30/L3dati!$ER30</f>
        <v>8.6538461538461536E-2</v>
      </c>
      <c r="DZ30" s="46">
        <f>L3dati!EQ30/L3dati!$ER30</f>
        <v>0</v>
      </c>
      <c r="EA30" s="47">
        <f>L3dati!ER30</f>
        <v>104</v>
      </c>
      <c r="EB30" s="46">
        <f>L3dati!ES30/L3dati!$ER30</f>
        <v>0.83653846153846156</v>
      </c>
      <c r="EC30" s="46">
        <f>L3dati!ET30/L3dati!$ER30</f>
        <v>7.6923076923076927E-2</v>
      </c>
      <c r="ED30" s="46">
        <f>L3dati!EU30/L3dati!$ER30</f>
        <v>2.8846153846153848E-2</v>
      </c>
      <c r="EE30" s="46">
        <f>L3dati!EV30/L3dati!$ER30</f>
        <v>4.807692307692308E-2</v>
      </c>
      <c r="EF30" s="192">
        <f>L3dati!EW30/L3dati!$ER30</f>
        <v>9.6153846153846159E-3</v>
      </c>
      <c r="EG30" s="46">
        <f>L3dati!EX30/L3dati!$FB30</f>
        <v>0.26415094339622641</v>
      </c>
      <c r="EH30" s="46">
        <f>L3dati!EY30/L3dati!$FB30</f>
        <v>0.60377358490566035</v>
      </c>
      <c r="EI30" s="46">
        <f>L3dati!EZ30/L3dati!$FB30</f>
        <v>0.13207547169811321</v>
      </c>
      <c r="EJ30" s="46">
        <f>L3dati!FA30/L3dati!$FB30</f>
        <v>0</v>
      </c>
      <c r="EK30" s="47">
        <f>L3dati!FB30</f>
        <v>106</v>
      </c>
      <c r="EL30" s="46">
        <f>L3dati!FC30/L3dati!$FB30</f>
        <v>0.79245283018867929</v>
      </c>
      <c r="EM30" s="46">
        <f>L3dati!FD30/L3dati!$FB30</f>
        <v>9.4339622641509441E-2</v>
      </c>
      <c r="EN30" s="46">
        <f>L3dati!FE30/L3dati!$FB30</f>
        <v>6.6037735849056603E-2</v>
      </c>
      <c r="EO30" s="46">
        <f>L3dati!FF30/L3dati!$FB30</f>
        <v>3.7735849056603772E-2</v>
      </c>
      <c r="EP30" s="46">
        <f>L3dati!FG30/L3dati!$FB30</f>
        <v>9.433962264150943E-3</v>
      </c>
    </row>
    <row r="31" spans="1:146" s="50" customFormat="1" ht="10.5" customHeight="1" x14ac:dyDescent="0.2">
      <c r="A31" s="26">
        <v>358</v>
      </c>
      <c r="B31" s="26"/>
      <c r="C31" s="27">
        <v>52</v>
      </c>
      <c r="D31" s="28" t="s">
        <v>169</v>
      </c>
      <c r="E31" s="27" t="s">
        <v>111</v>
      </c>
      <c r="F31" s="27" t="s">
        <v>165</v>
      </c>
      <c r="G31" s="27" t="s">
        <v>170</v>
      </c>
      <c r="H31" s="30">
        <f>L3dati!P31</f>
        <v>636</v>
      </c>
      <c r="I31" s="45">
        <f>L3dati!Q31/L3dati!$P31</f>
        <v>0.29088050314465408</v>
      </c>
      <c r="J31" s="45">
        <f>L3dati!R31/L3dati!$P31</f>
        <v>0.32075471698113206</v>
      </c>
      <c r="K31" s="45">
        <f>L3dati!S31/L3dati!$P31</f>
        <v>0.330188679245283</v>
      </c>
      <c r="L31" s="45">
        <f>L3dati!T31/L3dati!$P31</f>
        <v>4.7169811320754715E-3</v>
      </c>
      <c r="M31" s="45">
        <f>L3dati!U31/L3dati!$P31</f>
        <v>5.3459119496855348E-2</v>
      </c>
      <c r="N31" s="32">
        <f>L3dati!V31</f>
        <v>83.342399999999998</v>
      </c>
      <c r="O31" s="32">
        <f>L3dati!W31</f>
        <v>72.783499142367162</v>
      </c>
      <c r="P31" s="30">
        <f>L3dati!X31</f>
        <v>663</v>
      </c>
      <c r="Q31" s="45">
        <f>L3dati!Y31/L3dati!$X31</f>
        <v>0.2895927601809955</v>
      </c>
      <c r="R31" s="45">
        <f>L3dati!Z31/L3dati!$X31</f>
        <v>0.4057315233785822</v>
      </c>
      <c r="S31" s="45">
        <f>L3dati!AA31/L3dati!$X31</f>
        <v>0.26093514328808448</v>
      </c>
      <c r="T31" s="45">
        <f>L3dati!AB31/L3dati!$X31</f>
        <v>1.0558069381598794E-2</v>
      </c>
      <c r="U31" s="45">
        <f>L3dati!AC31/L3dati!$X31</f>
        <v>3.3182503770739065E-2</v>
      </c>
      <c r="V31" s="32">
        <f>L3dati!AD31</f>
        <v>82.544615384615383</v>
      </c>
      <c r="W31" s="32">
        <f>L3dati!AE31</f>
        <v>72.575491679273867</v>
      </c>
      <c r="X31" s="30">
        <f>L3dati!AF31</f>
        <v>665</v>
      </c>
      <c r="Y31" s="45">
        <f>L3dati!AG31/L3dati!$AF31</f>
        <v>0.26917293233082706</v>
      </c>
      <c r="Z31" s="45">
        <f>L3dati!AH31/L3dati!$AF31</f>
        <v>0.35939849624060149</v>
      </c>
      <c r="AA31" s="45">
        <f>L3dati!AI31/L3dati!$AF31</f>
        <v>0.31428571428571428</v>
      </c>
      <c r="AB31" s="45">
        <f>L3dati!AJ31/L3dati!$AF31</f>
        <v>1.0526315789473684E-2</v>
      </c>
      <c r="AC31" s="45">
        <f>L3dati!AK31/L3dati!$AF31</f>
        <v>4.6616541353383459E-2</v>
      </c>
      <c r="AD31" s="32">
        <f>L3dati!AL31</f>
        <v>83.876712328767127</v>
      </c>
      <c r="AE31" s="32">
        <f>L3dati!AM31</f>
        <v>70.952511278195558</v>
      </c>
      <c r="AF31" s="184">
        <f>L3dati!AW31/L3dati!$H31</f>
        <v>0.46153846153846156</v>
      </c>
      <c r="AG31" s="184">
        <f>L3dati!AX31/L3dati!$H31</f>
        <v>0.42589118198874298</v>
      </c>
      <c r="AH31" s="184">
        <f>L3dati!AY31/L3dati!$H31</f>
        <v>0.11257035647279549</v>
      </c>
      <c r="AI31" s="184">
        <f>L3dati!AZ31/L3dati!$P31</f>
        <v>0.38522012578616355</v>
      </c>
      <c r="AJ31" s="184">
        <f>L3dati!BA31/L3dati!$P31</f>
        <v>0.48742138364779874</v>
      </c>
      <c r="AK31" s="184">
        <f>L3dati!BB31/L3dati!$P31</f>
        <v>0.12735849056603774</v>
      </c>
      <c r="AL31" s="184">
        <f>L3dati!BC31/L3dati!$X31</f>
        <v>0.38763197586727</v>
      </c>
      <c r="AM31" s="184">
        <f>L3dati!BD31/L3dati!$X31</f>
        <v>0.5113122171945701</v>
      </c>
      <c r="AN31" s="184">
        <f>L3dati!BE31/L3dati!$X31</f>
        <v>0.10105580693815988</v>
      </c>
      <c r="AO31" s="184">
        <f>L3dati!BF31/L3dati!$BM31</f>
        <v>1.2373453318335208E-2</v>
      </c>
      <c r="AP31" s="184">
        <f>L3dati!BG31/L3dati!$BM31</f>
        <v>2.9246344206974129E-2</v>
      </c>
      <c r="AQ31" s="184">
        <f>L3dati!BH31/L3dati!$BN31</f>
        <v>9.9009900990099011E-3</v>
      </c>
      <c r="AR31" s="184">
        <f>L3dati!BI31/L3dati!$BN31</f>
        <v>1.2871287128712871E-2</v>
      </c>
      <c r="AS31" s="184">
        <f>L3dati!BJ31/L3dati!BO31</f>
        <v>1.5124555160142349E-2</v>
      </c>
      <c r="AT31" s="184">
        <f>L3dati!BK31/L3dati!BO31</f>
        <v>1.2455516014234875E-2</v>
      </c>
      <c r="AU31" s="30">
        <f>L3dati!BL31</f>
        <v>751</v>
      </c>
      <c r="AV31" s="30">
        <f>L3dati!BM31</f>
        <v>889</v>
      </c>
      <c r="AW31" s="30">
        <f>L3dati!BN31</f>
        <v>1010</v>
      </c>
      <c r="AX31" s="30">
        <f>L3dati!BO31</f>
        <v>1124</v>
      </c>
      <c r="AY31" s="46">
        <f>L3dati!BP31/SUM(L3dati!$BP31:$BS31)</f>
        <v>3.1591417664867713E-2</v>
      </c>
      <c r="AZ31" s="46">
        <f>L3dati!BQ31/SUM(L3dati!$BP31:$BS31)</f>
        <v>0.13808082137685929</v>
      </c>
      <c r="BA31" s="46">
        <f>L3dati!BR31/SUM(L3dati!$BP31:$BS31)</f>
        <v>0.41871791496643412</v>
      </c>
      <c r="BB31" s="46">
        <f>L3dati!BS31/SUM(L3dati!$BP31:$BS31)</f>
        <v>0.41160984599183886</v>
      </c>
      <c r="BC31" s="185">
        <f>L3dati!BT31</f>
        <v>3.2103461892852443</v>
      </c>
      <c r="BD31" s="46">
        <f>L3dati!BU31/SUM(L3dati!$BU31:$BX31)</f>
        <v>5.5548242727392394E-2</v>
      </c>
      <c r="BE31" s="46">
        <f>L3dati!BV31/SUM(L3dati!$BU31:$BX31)</f>
        <v>0.13505331051730946</v>
      </c>
      <c r="BF31" s="46">
        <f>L3dati!BW31/SUM(L3dati!$BU31:$BX31)</f>
        <v>0.49401079373436885</v>
      </c>
      <c r="BG31" s="46">
        <f>L3dati!BX31/SUM(L3dati!$BU31:$BX31)</f>
        <v>0.3153876530209293</v>
      </c>
      <c r="BH31" s="187">
        <f>L3dati!BY31</f>
        <v>3.0692378570488352</v>
      </c>
      <c r="BI31" s="46">
        <f>L3dati!BZ31/SUM(L3dati!$BZ31:$CC31)</f>
        <v>2.8097813308252999E-2</v>
      </c>
      <c r="BJ31" s="46">
        <f>L3dati!CA31/SUM(L3dati!$BZ31:$CC31)</f>
        <v>0.13590406771690572</v>
      </c>
      <c r="BK31" s="46">
        <f>L3dati!CB31/SUM(L3dati!$BZ31:$CC31)</f>
        <v>0.42076181518927813</v>
      </c>
      <c r="BL31" s="46">
        <f>L3dati!CC31/SUM(L3dati!$BZ31:$CC31)</f>
        <v>0.41523630378556314</v>
      </c>
      <c r="BM31" s="185">
        <f>L3dati!CD31</f>
        <v>3.2231366094521516</v>
      </c>
      <c r="BN31" s="46">
        <f>L3dati!CE31/SUM(L3dati!$CE31:$CH31)</f>
        <v>5.3138960733599812E-2</v>
      </c>
      <c r="BO31" s="46">
        <f>L3dati!CF31/SUM(L3dati!$CE31:$CH31)</f>
        <v>0.13660945215142253</v>
      </c>
      <c r="BP31" s="46">
        <f>L3dati!CG31/SUM(L3dati!$CE31:$CH31)</f>
        <v>0.49506230895838232</v>
      </c>
      <c r="BQ31" s="46">
        <f>L3dati!CH31/SUM(L3dati!$CE31:$CH31)</f>
        <v>0.31518927815659536</v>
      </c>
      <c r="BR31" s="187">
        <f>L3dati!CI31</f>
        <v>3.0723019045379734</v>
      </c>
      <c r="BS31" s="46">
        <f>L3dati!CJ31/SUM(L3dati!$CJ31:$CM31)</f>
        <v>3.1827157625740503E-2</v>
      </c>
      <c r="BT31" s="46">
        <f>L3dati!CK31/SUM(L3dati!$CJ31:$CM31)</f>
        <v>0.14531304448832616</v>
      </c>
      <c r="BU31" s="46">
        <f>L3dati!CL31/SUM(L3dati!$CJ31:$CM31)</f>
        <v>0.42432338250667906</v>
      </c>
      <c r="BV31" s="46">
        <f>L3dati!CM31/SUM(L3dati!$CJ31:$CM31)</f>
        <v>0.39853641537925427</v>
      </c>
      <c r="BW31" s="185">
        <f>L3dati!CN31</f>
        <v>3.1895690556394469</v>
      </c>
      <c r="BX31" s="46">
        <f>L3dati!CO31/SUM(L3dati!$CO31:$CR31)</f>
        <v>4.576605877569985E-2</v>
      </c>
      <c r="BY31" s="46">
        <f>L3dati!CP31/SUM(L3dati!$CO31:$CR31)</f>
        <v>0.13102567080961783</v>
      </c>
      <c r="BZ31" s="46">
        <f>L3dati!CQ31/SUM(L3dati!$CO31:$CR31)</f>
        <v>0.47299337902195376</v>
      </c>
      <c r="CA31" s="46">
        <f>L3dati!CR31/SUM(L3dati!$CO31:$CR31)</f>
        <v>0.35021489139272854</v>
      </c>
      <c r="CB31" s="187">
        <f>L3dati!CS31</f>
        <v>3.1276571030317109</v>
      </c>
      <c r="CC31" s="46">
        <f>L3dati!CT31/L3dati!$CZ31</f>
        <v>0.58759124087591241</v>
      </c>
      <c r="CD31" s="46">
        <f>L3dati!CU31/L3dati!$CZ31</f>
        <v>0.20072992700729927</v>
      </c>
      <c r="CE31" s="46">
        <f>L3dati!CV31/L3dati!$CZ31</f>
        <v>0.10218978102189781</v>
      </c>
      <c r="CF31" s="46">
        <f>L3dati!CW31/L3dati!$CZ31</f>
        <v>8.3941605839416053E-2</v>
      </c>
      <c r="CG31" s="46">
        <f>L3dati!CX31/L3dati!$CZ31</f>
        <v>2.5547445255474453E-2</v>
      </c>
      <c r="CH31" s="191">
        <f>L3dati!CY31</f>
        <v>3.6741573033707864</v>
      </c>
      <c r="CI31" s="188">
        <f>L3dati!CZ31</f>
        <v>274</v>
      </c>
      <c r="CJ31" s="46">
        <f>L3dati!DA31/L3dati!$CZ31</f>
        <v>0.5</v>
      </c>
      <c r="CK31" s="46">
        <f>L3dati!DB31/L3dati!$CZ31</f>
        <v>0.29562043795620441</v>
      </c>
      <c r="CL31" s="46">
        <f>L3dati!DC31/L3dati!$CZ31</f>
        <v>0.13138686131386862</v>
      </c>
      <c r="CM31" s="46">
        <f>L3dati!DD31/L3dati!$CZ31</f>
        <v>7.2992700729927001E-2</v>
      </c>
      <c r="CN31" s="193">
        <f>L3dati!DE31</f>
        <v>92.412408759124091</v>
      </c>
      <c r="CO31" s="46">
        <f>L3dati!DF31/L3dati!$DL31</f>
        <v>0.60912052117263848</v>
      </c>
      <c r="CP31" s="46">
        <f>L3dati!DG31/L3dati!$DL31</f>
        <v>0.1986970684039088</v>
      </c>
      <c r="CQ31" s="46">
        <f>L3dati!DH31/L3dati!$DL31</f>
        <v>7.8175895765472306E-2</v>
      </c>
      <c r="CR31" s="46">
        <f>L3dati!DI31/L3dati!$DL31</f>
        <v>6.8403908794788276E-2</v>
      </c>
      <c r="CS31" s="46">
        <f>L3dati!DJ31/L3dati!$DL31</f>
        <v>4.5602605863192182E-2</v>
      </c>
      <c r="CT31" s="191">
        <f>L3dati!DK31</f>
        <v>3.5870307167235493</v>
      </c>
      <c r="CU31" s="188">
        <f>L3dati!DL31</f>
        <v>307</v>
      </c>
      <c r="CV31" s="46">
        <f>L3dati!DM31/L3dati!$DL31</f>
        <v>0.47557003257328989</v>
      </c>
      <c r="CW31" s="46">
        <f>L3dati!DN31/L3dati!$DL31</f>
        <v>0.30618892508143325</v>
      </c>
      <c r="CX31" s="46">
        <f>L3dati!DO31/L3dati!$DL31</f>
        <v>0.17263843648208468</v>
      </c>
      <c r="CY31" s="46">
        <f>L3dati!DP31/L3dati!$DL31</f>
        <v>4.5602605863192182E-2</v>
      </c>
      <c r="CZ31" s="193">
        <f>L3dati!DQ31</f>
        <v>92.661237785016283</v>
      </c>
      <c r="DA31" s="46">
        <f>L3dati!DR31/L3dati!$DX31</f>
        <v>0.67177914110429449</v>
      </c>
      <c r="DB31" s="46">
        <f>L3dati!DS31/L3dati!$DX31</f>
        <v>0.17484662576687116</v>
      </c>
      <c r="DC31" s="46">
        <f>L3dati!DT31/L3dati!$DX31</f>
        <v>7.9754601226993863E-2</v>
      </c>
      <c r="DD31" s="46">
        <f>L3dati!DU31/L3dati!$DX31</f>
        <v>4.9079754601226995E-2</v>
      </c>
      <c r="DE31" s="46">
        <f>L3dati!DV31/L3dati!$DX31</f>
        <v>2.4539877300613498E-2</v>
      </c>
      <c r="DF31" s="191">
        <f>L3dati!DW31</f>
        <v>3.4937106918238992</v>
      </c>
      <c r="DG31" s="188">
        <f>L3dati!DX31</f>
        <v>326</v>
      </c>
      <c r="DH31" s="46">
        <f>L3dati!DY31/L3dati!$DX31</f>
        <v>0.41104294478527609</v>
      </c>
      <c r="DI31" s="46">
        <f>L3dati!DZ31/L3dati!$DX31</f>
        <v>0.31595092024539878</v>
      </c>
      <c r="DJ31" s="46">
        <f>L3dati!EA31/L3dati!$DX31</f>
        <v>0.24233128834355827</v>
      </c>
      <c r="DK31" s="46">
        <f>L3dati!EB31/L3dati!$DX31</f>
        <v>3.0674846625766871E-2</v>
      </c>
      <c r="DL31" s="193">
        <f>L3dati!EC31</f>
        <v>94.389570552147234</v>
      </c>
      <c r="DM31" s="46">
        <f>L3dati!ED31/L3dati!$EH31</f>
        <v>0.26171875</v>
      </c>
      <c r="DN31" s="46">
        <f>L3dati!EE31/L3dati!$EH31</f>
        <v>0.5390625</v>
      </c>
      <c r="DO31" s="46">
        <f>L3dati!EF31/L3dati!$EH31</f>
        <v>0.17578125</v>
      </c>
      <c r="DP31" s="46">
        <f>L3dati!EG31/L3dati!$EH31</f>
        <v>2.34375E-2</v>
      </c>
      <c r="DQ31" s="47">
        <f>L3dati!EH31</f>
        <v>256</v>
      </c>
      <c r="DR31" s="46">
        <f>L3dati!EI31/L3dati!$EH31</f>
        <v>0.75390625</v>
      </c>
      <c r="DS31" s="46">
        <f>L3dati!EJ31/L3dati!$EH31</f>
        <v>0.1015625</v>
      </c>
      <c r="DT31" s="46">
        <f>L3dati!EK31/L3dati!$EH31</f>
        <v>5.078125E-2</v>
      </c>
      <c r="DU31" s="46">
        <f>L3dati!EL31/L3dati!$EH31</f>
        <v>7.8125E-2</v>
      </c>
      <c r="DV31" s="192">
        <f>L3dati!EM31/L3dati!$EH31</f>
        <v>1.5625E-2</v>
      </c>
      <c r="DW31" s="46">
        <f>L3dati!EN31/L3dati!$ER31</f>
        <v>0.24914675767918087</v>
      </c>
      <c r="DX31" s="46">
        <f>L3dati!EO31/L3dati!$ER31</f>
        <v>0.60068259385665534</v>
      </c>
      <c r="DY31" s="46">
        <f>L3dati!EP31/L3dati!$ER31</f>
        <v>0.11945392491467577</v>
      </c>
      <c r="DZ31" s="46">
        <f>L3dati!EQ31/L3dati!$ER31</f>
        <v>3.0716723549488054E-2</v>
      </c>
      <c r="EA31" s="47">
        <f>L3dati!ER31</f>
        <v>293</v>
      </c>
      <c r="EB31" s="46">
        <f>L3dati!ES31/L3dati!$ER31</f>
        <v>0.7337883959044369</v>
      </c>
      <c r="EC31" s="46">
        <f>L3dati!ET31/L3dati!$ER31</f>
        <v>9.8976109215017066E-2</v>
      </c>
      <c r="ED31" s="46">
        <f>L3dati!EU31/L3dati!$ER31</f>
        <v>6.4846416382252553E-2</v>
      </c>
      <c r="EE31" s="46">
        <f>L3dati!EV31/L3dati!$ER31</f>
        <v>8.191126279863481E-2</v>
      </c>
      <c r="EF31" s="192">
        <f>L3dati!EW31/L3dati!$ER31</f>
        <v>2.0477815699658702E-2</v>
      </c>
      <c r="EG31" s="46">
        <f>L3dati!EX31/L3dati!$FB31</f>
        <v>0.25</v>
      </c>
      <c r="EH31" s="46">
        <f>L3dati!EY31/L3dati!$FB31</f>
        <v>0.58235294117647063</v>
      </c>
      <c r="EI31" s="46">
        <f>L3dati!EZ31/L3dati!$FB31</f>
        <v>0.15294117647058825</v>
      </c>
      <c r="EJ31" s="46">
        <f>L3dati!FA31/L3dati!$FB31</f>
        <v>1.4705882352941176E-2</v>
      </c>
      <c r="EK31" s="47">
        <f>L3dati!FB31</f>
        <v>340</v>
      </c>
      <c r="EL31" s="46">
        <f>L3dati!FC31/L3dati!$FB31</f>
        <v>0.73235294117647054</v>
      </c>
      <c r="EM31" s="46">
        <f>L3dati!FD31/L3dati!$FB31</f>
        <v>9.1176470588235289E-2</v>
      </c>
      <c r="EN31" s="46">
        <f>L3dati!FE31/L3dati!$FB31</f>
        <v>7.9411764705882348E-2</v>
      </c>
      <c r="EO31" s="46">
        <f>L3dati!FF31/L3dati!$FB31</f>
        <v>7.9411764705882348E-2</v>
      </c>
      <c r="EP31" s="46">
        <f>L3dati!FG31/L3dati!$FB31</f>
        <v>1.7647058823529412E-2</v>
      </c>
    </row>
    <row r="32" spans="1:146" s="50" customFormat="1" ht="10.5" customHeight="1" x14ac:dyDescent="0.2">
      <c r="A32" s="26">
        <v>356</v>
      </c>
      <c r="B32" s="26"/>
      <c r="C32" s="27">
        <v>53</v>
      </c>
      <c r="D32" s="28" t="s">
        <v>171</v>
      </c>
      <c r="E32" s="27" t="s">
        <v>111</v>
      </c>
      <c r="F32" s="27" t="s">
        <v>165</v>
      </c>
      <c r="G32" s="27" t="s">
        <v>172</v>
      </c>
      <c r="H32" s="30">
        <f>L3dati!P32</f>
        <v>0</v>
      </c>
      <c r="I32" s="45"/>
      <c r="J32" s="45"/>
      <c r="K32" s="45"/>
      <c r="L32" s="45"/>
      <c r="M32" s="45"/>
      <c r="N32" s="32"/>
      <c r="O32" s="32"/>
      <c r="P32" s="30">
        <f>L3dati!X32</f>
        <v>0</v>
      </c>
      <c r="Q32" s="45"/>
      <c r="R32" s="45"/>
      <c r="S32" s="45"/>
      <c r="T32" s="45"/>
      <c r="U32" s="45"/>
      <c r="V32" s="32"/>
      <c r="W32" s="32"/>
      <c r="X32" s="30">
        <f>L3dati!AF32</f>
        <v>0</v>
      </c>
      <c r="Y32" s="45"/>
      <c r="Z32" s="45"/>
      <c r="AA32" s="45"/>
      <c r="AB32" s="45"/>
      <c r="AC32" s="45"/>
      <c r="AD32" s="32"/>
      <c r="AE32" s="32"/>
      <c r="AF32" s="184">
        <f>L3dati!AW32/L3dati!$H32</f>
        <v>0.32520325203252032</v>
      </c>
      <c r="AG32" s="184">
        <f>L3dati!AX32/L3dati!$H32</f>
        <v>0.49593495934959347</v>
      </c>
      <c r="AH32" s="184">
        <f>L3dati!AY32/L3dati!$H32</f>
        <v>0.17886178861788618</v>
      </c>
      <c r="AI32" s="184"/>
      <c r="AJ32" s="184"/>
      <c r="AK32" s="184"/>
      <c r="AL32" s="184"/>
      <c r="AM32" s="184"/>
      <c r="AN32" s="184"/>
      <c r="AO32" s="184">
        <f>L3dati!BF32/L3dati!$BM32</f>
        <v>2.9629629629629631E-2</v>
      </c>
      <c r="AP32" s="184">
        <f>L3dati!BG32/L3dati!$BM32</f>
        <v>0</v>
      </c>
      <c r="AQ32" s="184">
        <f>L3dati!BH32/L3dati!$BN32</f>
        <v>0</v>
      </c>
      <c r="AR32" s="184">
        <f>L3dati!BI32/L3dati!$BN32</f>
        <v>0</v>
      </c>
      <c r="AS32" s="184">
        <f>L3dati!BJ32/L3dati!BO32</f>
        <v>0</v>
      </c>
      <c r="AT32" s="184">
        <f>L3dati!BK32/L3dati!BO32</f>
        <v>0</v>
      </c>
      <c r="AU32" s="30">
        <f>L3dati!BL32</f>
        <v>148</v>
      </c>
      <c r="AV32" s="30">
        <f>L3dati!BM32</f>
        <v>135</v>
      </c>
      <c r="AW32" s="30">
        <f>L3dati!BN32</f>
        <v>66</v>
      </c>
      <c r="AX32" s="30">
        <f>L3dati!BO32</f>
        <v>3</v>
      </c>
      <c r="AY32" s="46">
        <f>L3dati!BP32/SUM(L3dati!$BP32:$BS32)</f>
        <v>2.1144278606965175E-2</v>
      </c>
      <c r="AZ32" s="46">
        <f>L3dati!BQ32/SUM(L3dati!$BP32:$BS32)</f>
        <v>0.1417910447761194</v>
      </c>
      <c r="BA32" s="46">
        <f>L3dati!BR32/SUM(L3dati!$BP32:$BS32)</f>
        <v>0.41666666666666669</v>
      </c>
      <c r="BB32" s="46">
        <f>L3dati!BS32/SUM(L3dati!$BP32:$BS32)</f>
        <v>0.42039800995024873</v>
      </c>
      <c r="BC32" s="185">
        <f>L3dati!BT32</f>
        <v>3.2363184079601992</v>
      </c>
      <c r="BD32" s="46">
        <f>L3dati!BU32/SUM(L3dati!$BU32:$BX32)</f>
        <v>6.8407960199004969E-2</v>
      </c>
      <c r="BE32" s="46">
        <f>L3dati!BV32/SUM(L3dati!$BU32:$BX32)</f>
        <v>0.13059701492537312</v>
      </c>
      <c r="BF32" s="46">
        <f>L3dati!BW32/SUM(L3dati!$BU32:$BX32)</f>
        <v>0.47388059701492535</v>
      </c>
      <c r="BG32" s="46">
        <f>L3dati!BX32/SUM(L3dati!$BU32:$BX32)</f>
        <v>0.3271144278606965</v>
      </c>
      <c r="BH32" s="187">
        <f>L3dati!BY32</f>
        <v>3.0597014925373136</v>
      </c>
      <c r="BI32" s="46">
        <f>L3dati!BZ32/SUM(L3dati!$BZ32:$CC32)</f>
        <v>3.1460674157303373E-2</v>
      </c>
      <c r="BJ32" s="46">
        <f>L3dati!CA32/SUM(L3dati!$BZ32:$CC32)</f>
        <v>0.1348314606741573</v>
      </c>
      <c r="BK32" s="46">
        <f>L3dati!CB32/SUM(L3dati!$BZ32:$CC32)</f>
        <v>0.39325842696629215</v>
      </c>
      <c r="BL32" s="46">
        <f>L3dati!CC32/SUM(L3dati!$BZ32:$CC32)</f>
        <v>0.44044943820224719</v>
      </c>
      <c r="BM32" s="185">
        <f>L3dati!CD32</f>
        <v>3.2426966292134831</v>
      </c>
      <c r="BN32" s="46">
        <f>L3dati!CE32/SUM(L3dati!$CE32:$CH32)</f>
        <v>6.2921348314606745E-2</v>
      </c>
      <c r="BO32" s="46">
        <f>L3dati!CF32/SUM(L3dati!$CE32:$CH32)</f>
        <v>0.14382022471910114</v>
      </c>
      <c r="BP32" s="46">
        <f>L3dati!CG32/SUM(L3dati!$CE32:$CH32)</f>
        <v>0.4943820224719101</v>
      </c>
      <c r="BQ32" s="46">
        <f>L3dati!CH32/SUM(L3dati!$CE32:$CH32)</f>
        <v>0.29887640449438202</v>
      </c>
      <c r="BR32" s="187">
        <f>L3dati!CI32</f>
        <v>3.0292134831460675</v>
      </c>
      <c r="BS32" s="46">
        <f>L3dati!CJ32/SUM(L3dati!$CJ32:$CM32)</f>
        <v>6.1855670103092786E-2</v>
      </c>
      <c r="BT32" s="46">
        <f>L3dati!CK32/SUM(L3dati!$CJ32:$CM32)</f>
        <v>0.15463917525773196</v>
      </c>
      <c r="BU32" s="46">
        <f>L3dati!CL32/SUM(L3dati!$CJ32:$CM32)</f>
        <v>0.36082474226804123</v>
      </c>
      <c r="BV32" s="46">
        <f>L3dati!CM32/SUM(L3dati!$CJ32:$CM32)</f>
        <v>0.42268041237113402</v>
      </c>
      <c r="BW32" s="185">
        <f>L3dati!CN32</f>
        <v>3.1443298969072164</v>
      </c>
      <c r="BX32" s="46">
        <f>L3dati!CO32/SUM(L3dati!$CO32:$CR32)</f>
        <v>4.1237113402061855E-2</v>
      </c>
      <c r="BY32" s="46">
        <f>L3dati!CP32/SUM(L3dati!$CO32:$CR32)</f>
        <v>9.2783505154639179E-2</v>
      </c>
      <c r="BZ32" s="46">
        <f>L3dati!CQ32/SUM(L3dati!$CO32:$CR32)</f>
        <v>0.51546391752577314</v>
      </c>
      <c r="CA32" s="46">
        <f>L3dati!CR32/SUM(L3dati!$CO32:$CR32)</f>
        <v>0.35051546391752575</v>
      </c>
      <c r="CB32" s="187">
        <f>L3dati!CS32</f>
        <v>3.1752577319587627</v>
      </c>
      <c r="CC32" s="46">
        <f>L3dati!CT32/L3dati!$CZ32</f>
        <v>0.69811320754716977</v>
      </c>
      <c r="CD32" s="46">
        <f>L3dati!CU32/L3dati!$CZ32</f>
        <v>5.6603773584905662E-2</v>
      </c>
      <c r="CE32" s="46">
        <f>L3dati!CV32/L3dati!$CZ32</f>
        <v>7.5471698113207544E-2</v>
      </c>
      <c r="CF32" s="46">
        <f>L3dati!CW32/L3dati!$CZ32</f>
        <v>0.11320754716981132</v>
      </c>
      <c r="CG32" s="46">
        <f>L3dati!CX32/L3dati!$CZ32</f>
        <v>5.6603773584905662E-2</v>
      </c>
      <c r="CH32" s="191">
        <f>L3dati!CY32</f>
        <v>3.58</v>
      </c>
      <c r="CI32" s="188">
        <f>L3dati!CZ32</f>
        <v>53</v>
      </c>
      <c r="CJ32" s="46">
        <f>L3dati!DA32/L3dati!$CZ32</f>
        <v>0.49056603773584906</v>
      </c>
      <c r="CK32" s="46">
        <f>L3dati!DB32/L3dati!$CZ32</f>
        <v>0.33962264150943394</v>
      </c>
      <c r="CL32" s="46">
        <f>L3dati!DC32/L3dati!$CZ32</f>
        <v>0.11320754716981132</v>
      </c>
      <c r="CM32" s="46">
        <f>L3dati!DD32/L3dati!$CZ32</f>
        <v>5.6603773584905662E-2</v>
      </c>
      <c r="CN32" s="193">
        <f>L3dati!DE32</f>
        <v>92.679245283018872</v>
      </c>
      <c r="CO32" s="46">
        <f>L3dati!DF32/L3dati!$DL32</f>
        <v>0.52459016393442626</v>
      </c>
      <c r="CP32" s="46">
        <f>L3dati!DG32/L3dati!$DL32</f>
        <v>0.26229508196721313</v>
      </c>
      <c r="CQ32" s="46">
        <f>L3dati!DH32/L3dati!$DL32</f>
        <v>8.1967213114754092E-2</v>
      </c>
      <c r="CR32" s="46">
        <f>L3dati!DI32/L3dati!$DL32</f>
        <v>9.8360655737704916E-2</v>
      </c>
      <c r="CS32" s="46">
        <f>L3dati!DJ32/L3dati!$DL32</f>
        <v>3.2786885245901641E-2</v>
      </c>
      <c r="CT32" s="191">
        <f>L3dati!DK32</f>
        <v>3.7457627118644066</v>
      </c>
      <c r="CU32" s="188">
        <f>L3dati!DL32</f>
        <v>61</v>
      </c>
      <c r="CV32" s="46">
        <f>L3dati!DM32/L3dati!$DL32</f>
        <v>0.62295081967213117</v>
      </c>
      <c r="CW32" s="46">
        <f>L3dati!DN32/L3dati!$DL32</f>
        <v>0.21311475409836064</v>
      </c>
      <c r="CX32" s="46">
        <f>L3dati!DO32/L3dati!$DL32</f>
        <v>0.11475409836065574</v>
      </c>
      <c r="CY32" s="46">
        <f>L3dati!DP32/L3dati!$DL32</f>
        <v>4.9180327868852458E-2</v>
      </c>
      <c r="CZ32" s="193">
        <f>L3dati!DQ32</f>
        <v>89.426229508196727</v>
      </c>
      <c r="DA32" s="46">
        <f>L3dati!DR32/L3dati!$DX32</f>
        <v>0.60655737704918034</v>
      </c>
      <c r="DB32" s="46">
        <f>L3dati!DS32/L3dati!$DX32</f>
        <v>0.14754098360655737</v>
      </c>
      <c r="DC32" s="46">
        <f>L3dati!DT32/L3dati!$DX32</f>
        <v>8.1967213114754092E-2</v>
      </c>
      <c r="DD32" s="46">
        <f>L3dati!DU32/L3dati!$DX32</f>
        <v>0.13114754098360656</v>
      </c>
      <c r="DE32" s="46">
        <f>L3dati!DV32/L3dati!$DX32</f>
        <v>3.2786885245901641E-2</v>
      </c>
      <c r="DF32" s="191">
        <f>L3dati!DW32</f>
        <v>3.7288135593220337</v>
      </c>
      <c r="DG32" s="188">
        <f>L3dati!DX32</f>
        <v>61</v>
      </c>
      <c r="DH32" s="46">
        <f>L3dati!DY32/L3dati!$DX32</f>
        <v>0.47540983606557374</v>
      </c>
      <c r="DI32" s="46">
        <f>L3dati!DZ32/L3dati!$DX32</f>
        <v>0.29508196721311475</v>
      </c>
      <c r="DJ32" s="46">
        <f>L3dati!EA32/L3dati!$DX32</f>
        <v>0.19672131147540983</v>
      </c>
      <c r="DK32" s="46">
        <f>L3dati!EB32/L3dati!$DX32</f>
        <v>3.2786885245901641E-2</v>
      </c>
      <c r="DL32" s="193">
        <f>L3dati!EC32</f>
        <v>91.540983606557376</v>
      </c>
      <c r="DM32" s="46">
        <f>L3dati!ED32/L3dati!$EH32</f>
        <v>0.24489795918367346</v>
      </c>
      <c r="DN32" s="46">
        <f>L3dati!EE32/L3dati!$EH32</f>
        <v>0.67346938775510201</v>
      </c>
      <c r="DO32" s="46">
        <f>L3dati!EF32/L3dati!$EH32</f>
        <v>6.1224489795918366E-2</v>
      </c>
      <c r="DP32" s="46">
        <f>L3dati!EG32/L3dati!$EH32</f>
        <v>2.0408163265306121E-2</v>
      </c>
      <c r="DQ32" s="47">
        <f>L3dati!EH32</f>
        <v>49</v>
      </c>
      <c r="DR32" s="46">
        <f>L3dati!EI32/L3dati!$EH32</f>
        <v>0.67346938775510201</v>
      </c>
      <c r="DS32" s="46">
        <f>L3dati!EJ32/L3dati!$EH32</f>
        <v>0.26530612244897961</v>
      </c>
      <c r="DT32" s="46">
        <f>L3dati!EK32/L3dati!$EH32</f>
        <v>2.0408163265306121E-2</v>
      </c>
      <c r="DU32" s="46">
        <f>L3dati!EL32/L3dati!$EH32</f>
        <v>2.0408163265306121E-2</v>
      </c>
      <c r="DV32" s="192">
        <f>L3dati!EM32/L3dati!$EH32</f>
        <v>2.0408163265306121E-2</v>
      </c>
      <c r="DW32" s="46">
        <f>L3dati!EN32/L3dati!$ER32</f>
        <v>0.27450980392156865</v>
      </c>
      <c r="DX32" s="46">
        <f>L3dati!EO32/L3dati!$ER32</f>
        <v>0.60784313725490191</v>
      </c>
      <c r="DY32" s="46">
        <f>L3dati!EP32/L3dati!$ER32</f>
        <v>7.8431372549019607E-2</v>
      </c>
      <c r="DZ32" s="46">
        <f>L3dati!EQ32/L3dati!$ER32</f>
        <v>3.9215686274509803E-2</v>
      </c>
      <c r="EA32" s="47">
        <f>L3dati!ER32</f>
        <v>51</v>
      </c>
      <c r="EB32" s="46">
        <f>L3dati!ES32/L3dati!$ER32</f>
        <v>0.66666666666666663</v>
      </c>
      <c r="EC32" s="46">
        <f>L3dati!ET32/L3dati!$ER32</f>
        <v>0.19607843137254902</v>
      </c>
      <c r="ED32" s="46">
        <f>L3dati!EU32/L3dati!$ER32</f>
        <v>3.9215686274509803E-2</v>
      </c>
      <c r="EE32" s="46">
        <f>L3dati!EV32/L3dati!$ER32</f>
        <v>7.8431372549019607E-2</v>
      </c>
      <c r="EF32" s="192">
        <f>L3dati!EW32/L3dati!$ER32</f>
        <v>1.9607843137254902E-2</v>
      </c>
      <c r="EG32" s="46">
        <f>L3dati!EX32/L3dati!$FB32</f>
        <v>0.32467532467532467</v>
      </c>
      <c r="EH32" s="46">
        <f>L3dati!EY32/L3dati!$FB32</f>
        <v>0.54545454545454541</v>
      </c>
      <c r="EI32" s="46">
        <f>L3dati!EZ32/L3dati!$FB32</f>
        <v>0.1038961038961039</v>
      </c>
      <c r="EJ32" s="46">
        <f>L3dati!FA32/L3dati!$FB32</f>
        <v>2.5974025974025976E-2</v>
      </c>
      <c r="EK32" s="47">
        <f>L3dati!FB32</f>
        <v>77</v>
      </c>
      <c r="EL32" s="46">
        <f>L3dati!FC32/L3dati!$FB32</f>
        <v>0.74025974025974028</v>
      </c>
      <c r="EM32" s="46">
        <f>L3dati!FD32/L3dati!$FB32</f>
        <v>0.12987012987012986</v>
      </c>
      <c r="EN32" s="46">
        <f>L3dati!FE32/L3dati!$FB32</f>
        <v>3.896103896103896E-2</v>
      </c>
      <c r="EO32" s="46">
        <f>L3dati!FF32/L3dati!$FB32</f>
        <v>7.792207792207792E-2</v>
      </c>
      <c r="EP32" s="46">
        <f>L3dati!FG32/L3dati!$FB32</f>
        <v>1.2987012987012988E-2</v>
      </c>
    </row>
    <row r="33" spans="1:146" s="50" customFormat="1" ht="10.5" customHeight="1" x14ac:dyDescent="0.2">
      <c r="A33" s="26">
        <v>360</v>
      </c>
      <c r="B33" s="26"/>
      <c r="C33" s="27">
        <v>54</v>
      </c>
      <c r="D33" s="28" t="s">
        <v>169</v>
      </c>
      <c r="E33" s="27" t="s">
        <v>124</v>
      </c>
      <c r="F33" s="27" t="s">
        <v>165</v>
      </c>
      <c r="G33" s="27" t="s">
        <v>173</v>
      </c>
      <c r="H33" s="30">
        <f>L3dati!P33</f>
        <v>79</v>
      </c>
      <c r="I33" s="45">
        <f>L3dati!Q33/L3dati!$P33</f>
        <v>0.45569620253164556</v>
      </c>
      <c r="J33" s="45">
        <f>L3dati!R33/L3dati!$P33</f>
        <v>0.36708860759493672</v>
      </c>
      <c r="K33" s="45">
        <f>L3dati!S33/L3dati!$P33</f>
        <v>0.12658227848101267</v>
      </c>
      <c r="L33" s="45">
        <f>L3dati!T33/L3dati!$P33</f>
        <v>1.2658227848101266E-2</v>
      </c>
      <c r="M33" s="45">
        <f>L3dati!U33/L3dati!$P33</f>
        <v>3.7974683544303799E-2</v>
      </c>
      <c r="N33" s="32">
        <f>L3dati!V33</f>
        <v>76.36363636363636</v>
      </c>
      <c r="O33" s="32">
        <f>L3dati!W33</f>
        <v>65.206883116883105</v>
      </c>
      <c r="P33" s="30">
        <f>L3dati!X33</f>
        <v>71</v>
      </c>
      <c r="Q33" s="45">
        <f>L3dati!Y33/L3dati!$X33</f>
        <v>0.59154929577464788</v>
      </c>
      <c r="R33" s="45">
        <f>L3dati!Z33/L3dati!$X33</f>
        <v>0.22535211267605634</v>
      </c>
      <c r="S33" s="45">
        <f>L3dati!AA33/L3dati!$X33</f>
        <v>0.15492957746478872</v>
      </c>
      <c r="T33" s="45">
        <f>L3dati!AB33/L3dati!$X33</f>
        <v>1.4084507042253521E-2</v>
      </c>
      <c r="U33" s="45">
        <f>L3dati!AC33/L3dati!$X33</f>
        <v>1.4084507042253521E-2</v>
      </c>
      <c r="V33" s="32">
        <f>L3dati!AD33</f>
        <v>79.286384976525824</v>
      </c>
      <c r="W33" s="32">
        <f>L3dati!AE33</f>
        <v>66.264925373134318</v>
      </c>
      <c r="X33" s="30">
        <f>L3dati!AF33</f>
        <v>62</v>
      </c>
      <c r="Y33" s="45">
        <f>L3dati!AG33/L3dati!$AF33</f>
        <v>0.4838709677419355</v>
      </c>
      <c r="Z33" s="45">
        <f>L3dati!AH33/L3dati!$AF33</f>
        <v>0.27419354838709675</v>
      </c>
      <c r="AA33" s="45">
        <f>L3dati!AI33/L3dati!$AF33</f>
        <v>0.17741935483870969</v>
      </c>
      <c r="AB33" s="45">
        <f>L3dati!AJ33/L3dati!$AF33</f>
        <v>1.6129032258064516E-2</v>
      </c>
      <c r="AC33" s="45">
        <f>L3dati!AK33/L3dati!$AF33</f>
        <v>4.8387096774193547E-2</v>
      </c>
      <c r="AD33" s="32">
        <f>L3dati!AL33</f>
        <v>79.254237288135599</v>
      </c>
      <c r="AE33" s="32">
        <f>L3dati!AM33</f>
        <v>63.73612903225807</v>
      </c>
      <c r="AF33" s="184">
        <f>L3dati!AW33/L3dati!$H33</f>
        <v>0.37313432835820898</v>
      </c>
      <c r="AG33" s="184">
        <f>L3dati!AX33/L3dati!$H33</f>
        <v>0.46268656716417911</v>
      </c>
      <c r="AH33" s="184">
        <f>L3dati!AY33/L3dati!$H33</f>
        <v>0.16417910447761194</v>
      </c>
      <c r="AI33" s="184">
        <f>L3dati!AZ33/L3dati!$P33</f>
        <v>0.22784810126582278</v>
      </c>
      <c r="AJ33" s="184">
        <f>L3dati!BA33/L3dati!$P33</f>
        <v>0.67088607594936711</v>
      </c>
      <c r="AK33" s="184">
        <f>L3dati!BB33/L3dati!$P33</f>
        <v>0.10126582278481013</v>
      </c>
      <c r="AL33" s="184">
        <f>L3dati!BC33/L3dati!$X33</f>
        <v>0.40845070422535212</v>
      </c>
      <c r="AM33" s="184">
        <f>L3dati!BD33/L3dati!$X33</f>
        <v>0.42253521126760563</v>
      </c>
      <c r="AN33" s="184">
        <f>L3dati!BE33/L3dati!$X33</f>
        <v>0.16901408450704225</v>
      </c>
      <c r="AO33" s="184">
        <f>L3dati!BF33/L3dati!$BM33</f>
        <v>6.5573770491803282E-2</v>
      </c>
      <c r="AP33" s="184">
        <f>L3dati!BG33/L3dati!$BM33</f>
        <v>0</v>
      </c>
      <c r="AQ33" s="184">
        <f>L3dati!BH33/L3dati!$BN33</f>
        <v>1.7241379310344827E-2</v>
      </c>
      <c r="AR33" s="184">
        <f>L3dati!BI33/L3dati!$BN33</f>
        <v>1.7241379310344827E-2</v>
      </c>
      <c r="AS33" s="184">
        <f>L3dati!BJ33/L3dati!BO33</f>
        <v>0</v>
      </c>
      <c r="AT33" s="184">
        <f>L3dati!BK33/L3dati!BO33</f>
        <v>0</v>
      </c>
      <c r="AU33" s="30">
        <f>L3dati!BL33</f>
        <v>134</v>
      </c>
      <c r="AV33" s="30">
        <f>L3dati!BM33</f>
        <v>122</v>
      </c>
      <c r="AW33" s="30">
        <f>L3dati!BN33</f>
        <v>116</v>
      </c>
      <c r="AX33" s="30">
        <f>L3dati!BO33</f>
        <v>119</v>
      </c>
      <c r="AY33" s="46">
        <f>L3dati!BP33/SUM(L3dati!$BP33:$BS33)</f>
        <v>2.9774127310061602E-2</v>
      </c>
      <c r="AZ33" s="46">
        <f>L3dati!BQ33/SUM(L3dati!$BP33:$BS33)</f>
        <v>0.11909650924024641</v>
      </c>
      <c r="BA33" s="46">
        <f>L3dati!BR33/SUM(L3dati!$BP33:$BS33)</f>
        <v>0.46303901437371664</v>
      </c>
      <c r="BB33" s="46">
        <f>L3dati!BS33/SUM(L3dati!$BP33:$BS33)</f>
        <v>0.38809034907597534</v>
      </c>
      <c r="BC33" s="185">
        <f>L3dati!BT33</f>
        <v>3.2094455852156059</v>
      </c>
      <c r="BD33" s="46">
        <f>L3dati!BU33/SUM(L3dati!$BU33:$BX33)</f>
        <v>4.3121149897330596E-2</v>
      </c>
      <c r="BE33" s="46">
        <f>L3dati!BV33/SUM(L3dati!$BU33:$BX33)</f>
        <v>9.6509240246406572E-2</v>
      </c>
      <c r="BF33" s="46">
        <f>L3dati!BW33/SUM(L3dati!$BU33:$BX33)</f>
        <v>0.52772073921971252</v>
      </c>
      <c r="BG33" s="46">
        <f>L3dati!BX33/SUM(L3dati!$BU33:$BX33)</f>
        <v>0.3326488706365503</v>
      </c>
      <c r="BH33" s="187">
        <f>L3dati!BY33</f>
        <v>3.1498973305954827</v>
      </c>
      <c r="BI33" s="46">
        <f>L3dati!BZ33/SUM(L3dati!$BZ33:$CC33)</f>
        <v>3.3526011560693639E-2</v>
      </c>
      <c r="BJ33" s="46">
        <f>L3dati!CA33/SUM(L3dati!$BZ33:$CC33)</f>
        <v>0.11791907514450867</v>
      </c>
      <c r="BK33" s="46">
        <f>L3dati!CB33/SUM(L3dati!$BZ33:$CC33)</f>
        <v>0.42080924855491331</v>
      </c>
      <c r="BL33" s="46">
        <f>L3dati!CC33/SUM(L3dati!$BZ33:$CC33)</f>
        <v>0.4277456647398844</v>
      </c>
      <c r="BM33" s="185">
        <f>L3dati!CD33</f>
        <v>3.2427745664739884</v>
      </c>
      <c r="BN33" s="46">
        <f>L3dati!CE33/SUM(L3dati!$CE33:$CH33)</f>
        <v>4.161849710982659E-2</v>
      </c>
      <c r="BO33" s="46">
        <f>L3dati!CF33/SUM(L3dati!$CE33:$CH33)</f>
        <v>0.11445086705202312</v>
      </c>
      <c r="BP33" s="46">
        <f>L3dati!CG33/SUM(L3dati!$CE33:$CH33)</f>
        <v>0.50289017341040465</v>
      </c>
      <c r="BQ33" s="46">
        <f>L3dati!CH33/SUM(L3dati!$CE33:$CH33)</f>
        <v>0.34104046242774566</v>
      </c>
      <c r="BR33" s="187">
        <f>L3dati!CI33</f>
        <v>3.1433526011560695</v>
      </c>
      <c r="BS33" s="46">
        <f>L3dati!CJ33/SUM(L3dati!$CJ33:$CM33)</f>
        <v>2.4183796856106408E-2</v>
      </c>
      <c r="BT33" s="46">
        <f>L3dati!CK33/SUM(L3dati!$CJ33:$CM33)</f>
        <v>0.11366384522370013</v>
      </c>
      <c r="BU33" s="46">
        <f>L3dati!CL33/SUM(L3dati!$CJ33:$CM33)</f>
        <v>0.40507859733978235</v>
      </c>
      <c r="BV33" s="46">
        <f>L3dati!CM33/SUM(L3dati!$CJ33:$CM33)</f>
        <v>0.4570737605804111</v>
      </c>
      <c r="BW33" s="185">
        <f>L3dati!CN33</f>
        <v>3.2950423216444982</v>
      </c>
      <c r="BX33" s="46">
        <f>L3dati!CO33/SUM(L3dati!$CO33:$CR33)</f>
        <v>6.0459492140266025E-2</v>
      </c>
      <c r="BY33" s="46">
        <f>L3dati!CP33/SUM(L3dati!$CO33:$CR33)</f>
        <v>0.11487303506650544</v>
      </c>
      <c r="BZ33" s="46">
        <f>L3dati!CQ33/SUM(L3dati!$CO33:$CR33)</f>
        <v>0.46553808948004838</v>
      </c>
      <c r="CA33" s="46">
        <f>L3dati!CR33/SUM(L3dati!$CO33:$CR33)</f>
        <v>0.35912938331318017</v>
      </c>
      <c r="CB33" s="187">
        <f>L3dati!CS33</f>
        <v>3.1233373639661428</v>
      </c>
      <c r="CC33" s="46">
        <f>L3dati!CT33/L3dati!$CZ33</f>
        <v>0.55882352941176472</v>
      </c>
      <c r="CD33" s="46">
        <f>L3dati!CU33/L3dati!$CZ33</f>
        <v>0.23529411764705882</v>
      </c>
      <c r="CE33" s="46">
        <f>L3dati!CV33/L3dati!$CZ33</f>
        <v>0.17647058823529413</v>
      </c>
      <c r="CF33" s="46">
        <f>L3dati!CW33/L3dati!$CZ33</f>
        <v>2.9411764705882353E-2</v>
      </c>
      <c r="CG33" s="46">
        <f>L3dati!CX33/L3dati!$CZ33</f>
        <v>0</v>
      </c>
      <c r="CH33" s="191">
        <f>L3dati!CY33</f>
        <v>3.6764705882352939</v>
      </c>
      <c r="CI33" s="188">
        <f>L3dati!CZ33</f>
        <v>34</v>
      </c>
      <c r="CJ33" s="46">
        <f>L3dati!DA33/L3dati!$CZ33</f>
        <v>0.55882352941176472</v>
      </c>
      <c r="CK33" s="46">
        <f>L3dati!DB33/L3dati!$CZ33</f>
        <v>0.29411764705882354</v>
      </c>
      <c r="CL33" s="46">
        <f>L3dati!DC33/L3dati!$CZ33</f>
        <v>5.8823529411764705E-2</v>
      </c>
      <c r="CM33" s="46">
        <f>L3dati!DD33/L3dati!$CZ33</f>
        <v>8.8235294117647065E-2</v>
      </c>
      <c r="CN33" s="193">
        <f>L3dati!DE33</f>
        <v>90.67647058823529</v>
      </c>
      <c r="CO33" s="46">
        <f>L3dati!DF33/L3dati!$DL33</f>
        <v>0.63265306122448983</v>
      </c>
      <c r="CP33" s="46">
        <f>L3dati!DG33/L3dati!$DL33</f>
        <v>0.30612244897959184</v>
      </c>
      <c r="CQ33" s="46">
        <f>L3dati!DH33/L3dati!$DL33</f>
        <v>4.0816326530612242E-2</v>
      </c>
      <c r="CR33" s="46">
        <f>L3dati!DI33/L3dati!$DL33</f>
        <v>2.0408163265306121E-2</v>
      </c>
      <c r="CS33" s="46">
        <f>L3dati!DJ33/L3dati!$DL33</f>
        <v>0</v>
      </c>
      <c r="CT33" s="191">
        <f>L3dati!DK33</f>
        <v>3.4489795918367347</v>
      </c>
      <c r="CU33" s="188">
        <f>L3dati!DL33</f>
        <v>49</v>
      </c>
      <c r="CV33" s="46">
        <f>L3dati!DM33/L3dati!$DL33</f>
        <v>0.48979591836734693</v>
      </c>
      <c r="CW33" s="46">
        <f>L3dati!DN33/L3dati!$DL33</f>
        <v>0.36734693877551022</v>
      </c>
      <c r="CX33" s="46">
        <f>L3dati!DO33/L3dati!$DL33</f>
        <v>0.12244897959183673</v>
      </c>
      <c r="CY33" s="46">
        <f>L3dati!DP33/L3dati!$DL33</f>
        <v>2.0408163265306121E-2</v>
      </c>
      <c r="CZ33" s="193">
        <f>L3dati!DQ33</f>
        <v>92</v>
      </c>
      <c r="DA33" s="46">
        <f>L3dati!DR33/L3dati!$DX33</f>
        <v>0.55555555555555558</v>
      </c>
      <c r="DB33" s="46">
        <f>L3dati!DS33/L3dati!$DX33</f>
        <v>0.30555555555555558</v>
      </c>
      <c r="DC33" s="46">
        <f>L3dati!DT33/L3dati!$DX33</f>
        <v>8.3333333333333329E-2</v>
      </c>
      <c r="DD33" s="46">
        <f>L3dati!DU33/L3dati!$DX33</f>
        <v>2.7777777777777776E-2</v>
      </c>
      <c r="DE33" s="46">
        <f>L3dati!DV33/L3dati!$DX33</f>
        <v>2.7777777777777776E-2</v>
      </c>
      <c r="DF33" s="191">
        <f>L3dati!DW33</f>
        <v>3.5714285714285716</v>
      </c>
      <c r="DG33" s="188">
        <f>L3dati!DX33</f>
        <v>36</v>
      </c>
      <c r="DH33" s="46">
        <f>L3dati!DY33/L3dati!$DX33</f>
        <v>0.5</v>
      </c>
      <c r="DI33" s="46">
        <f>L3dati!DZ33/L3dati!$DX33</f>
        <v>0.33333333333333331</v>
      </c>
      <c r="DJ33" s="46">
        <f>L3dati!EA33/L3dati!$DX33</f>
        <v>0.1388888888888889</v>
      </c>
      <c r="DK33" s="46">
        <f>L3dati!EB33/L3dati!$DX33</f>
        <v>2.7777777777777776E-2</v>
      </c>
      <c r="DL33" s="193">
        <f>L3dati!EC33</f>
        <v>92.583333333333329</v>
      </c>
      <c r="DM33" s="46">
        <f>L3dati!ED33/L3dati!$EH33</f>
        <v>0.28000000000000003</v>
      </c>
      <c r="DN33" s="46">
        <f>L3dati!EE33/L3dati!$EH33</f>
        <v>0.64</v>
      </c>
      <c r="DO33" s="46">
        <f>L3dati!EF33/L3dati!$EH33</f>
        <v>0.08</v>
      </c>
      <c r="DP33" s="46">
        <f>L3dati!EG33/L3dati!$EH33</f>
        <v>0</v>
      </c>
      <c r="DQ33" s="47">
        <f>L3dati!EH33</f>
        <v>25</v>
      </c>
      <c r="DR33" s="46">
        <f>L3dati!EI33/L3dati!$EH33</f>
        <v>0.88</v>
      </c>
      <c r="DS33" s="46">
        <f>L3dati!EJ33/L3dati!$EH33</f>
        <v>0.08</v>
      </c>
      <c r="DT33" s="46">
        <f>L3dati!EK33/L3dati!$EH33</f>
        <v>0</v>
      </c>
      <c r="DU33" s="46">
        <f>L3dati!EL33/L3dati!$EH33</f>
        <v>0.04</v>
      </c>
      <c r="DV33" s="192">
        <f>L3dati!EM33/L3dati!$EH33</f>
        <v>0</v>
      </c>
      <c r="DW33" s="46">
        <f>L3dati!EN33/L3dati!$ER33</f>
        <v>0.28846153846153844</v>
      </c>
      <c r="DX33" s="46">
        <f>L3dati!EO33/L3dati!$ER33</f>
        <v>0.57692307692307687</v>
      </c>
      <c r="DY33" s="46">
        <f>L3dati!EP33/L3dati!$ER33</f>
        <v>0.11538461538461539</v>
      </c>
      <c r="DZ33" s="46">
        <f>L3dati!EQ33/L3dati!$ER33</f>
        <v>1.9230769230769232E-2</v>
      </c>
      <c r="EA33" s="47">
        <f>L3dati!ER33</f>
        <v>52</v>
      </c>
      <c r="EB33" s="46">
        <f>L3dati!ES33/L3dati!$ER33</f>
        <v>0.84615384615384615</v>
      </c>
      <c r="EC33" s="46">
        <f>L3dati!ET33/L3dati!$ER33</f>
        <v>7.6923076923076927E-2</v>
      </c>
      <c r="ED33" s="46">
        <f>L3dati!EU33/L3dati!$ER33</f>
        <v>3.8461538461538464E-2</v>
      </c>
      <c r="EE33" s="46">
        <f>L3dati!EV33/L3dati!$ER33</f>
        <v>3.8461538461538464E-2</v>
      </c>
      <c r="EF33" s="192">
        <f>L3dati!EW33/L3dati!$ER33</f>
        <v>0</v>
      </c>
      <c r="EG33" s="46">
        <f>L3dati!EX33/L3dati!$FB33</f>
        <v>0.17948717948717949</v>
      </c>
      <c r="EH33" s="46">
        <f>L3dati!EY33/L3dati!$FB33</f>
        <v>0.71794871794871795</v>
      </c>
      <c r="EI33" s="46">
        <f>L3dati!EZ33/L3dati!$FB33</f>
        <v>0.10256410256410256</v>
      </c>
      <c r="EJ33" s="46">
        <f>L3dati!FA33/L3dati!$FB33</f>
        <v>0</v>
      </c>
      <c r="EK33" s="47">
        <f>L3dati!FB33</f>
        <v>39</v>
      </c>
      <c r="EL33" s="46">
        <f>L3dati!FC33/L3dati!$FB33</f>
        <v>0.87179487179487181</v>
      </c>
      <c r="EM33" s="46">
        <f>L3dati!FD33/L3dati!$FB33</f>
        <v>5.128205128205128E-2</v>
      </c>
      <c r="EN33" s="46">
        <f>L3dati!FE33/L3dati!$FB33</f>
        <v>5.128205128205128E-2</v>
      </c>
      <c r="EO33" s="46">
        <f>L3dati!FF33/L3dati!$FB33</f>
        <v>2.564102564102564E-2</v>
      </c>
      <c r="EP33" s="46">
        <f>L3dati!FG33/L3dati!$FB33</f>
        <v>0</v>
      </c>
    </row>
    <row r="34" spans="1:146" s="50" customFormat="1" ht="10.5" customHeight="1" x14ac:dyDescent="0.2">
      <c r="A34" s="26">
        <v>358</v>
      </c>
      <c r="B34" s="26"/>
      <c r="C34" s="27">
        <v>56</v>
      </c>
      <c r="D34" s="28" t="s">
        <v>169</v>
      </c>
      <c r="E34" s="27" t="s">
        <v>128</v>
      </c>
      <c r="F34" s="27" t="s">
        <v>165</v>
      </c>
      <c r="G34" s="27" t="s">
        <v>174</v>
      </c>
      <c r="H34" s="30">
        <f>L3dati!P34</f>
        <v>45</v>
      </c>
      <c r="I34" s="45">
        <f>L3dati!Q34/L3dati!$P34</f>
        <v>0.33333333333333331</v>
      </c>
      <c r="J34" s="45">
        <f>L3dati!R34/L3dati!$P34</f>
        <v>0.24444444444444444</v>
      </c>
      <c r="K34" s="45">
        <f>L3dati!S34/L3dati!$P34</f>
        <v>0.37777777777777777</v>
      </c>
      <c r="L34" s="45">
        <f>L3dati!T34/L3dati!$P34</f>
        <v>0</v>
      </c>
      <c r="M34" s="45">
        <f>L3dati!U34/L3dati!$P34</f>
        <v>4.4444444444444446E-2</v>
      </c>
      <c r="N34" s="32">
        <f>L3dati!V34</f>
        <v>85.840909090909093</v>
      </c>
      <c r="O34" s="32">
        <f>L3dati!W34</f>
        <v>64.551363636363618</v>
      </c>
      <c r="P34" s="30">
        <f>L3dati!X34</f>
        <v>42</v>
      </c>
      <c r="Q34" s="45">
        <f>L3dati!Y34/L3dati!$X34</f>
        <v>0.26190476190476192</v>
      </c>
      <c r="R34" s="45">
        <f>L3dati!Z34/L3dati!$X34</f>
        <v>0.59523809523809523</v>
      </c>
      <c r="S34" s="45">
        <f>L3dati!AA34/L3dati!$X34</f>
        <v>9.5238095238095233E-2</v>
      </c>
      <c r="T34" s="45">
        <f>L3dati!AB34/L3dati!$X34</f>
        <v>0</v>
      </c>
      <c r="U34" s="45">
        <f>L3dati!AC34/L3dati!$X34</f>
        <v>4.7619047619047616E-2</v>
      </c>
      <c r="V34" s="32">
        <f>L3dati!AD34</f>
        <v>84.69047619047619</v>
      </c>
      <c r="W34" s="32">
        <f>L3dati!AE34</f>
        <v>66.833414634146337</v>
      </c>
      <c r="X34" s="30">
        <f>L3dati!AF34</f>
        <v>43</v>
      </c>
      <c r="Y34" s="45">
        <f>L3dati!AG34/L3dati!$AF34</f>
        <v>0.41860465116279072</v>
      </c>
      <c r="Z34" s="45">
        <f>L3dati!AH34/L3dati!$AF34</f>
        <v>0.41860465116279072</v>
      </c>
      <c r="AA34" s="45">
        <f>L3dati!AI34/L3dati!$AF34</f>
        <v>0.11627906976744186</v>
      </c>
      <c r="AB34" s="45">
        <f>L3dati!AJ34/L3dati!$AF34</f>
        <v>0</v>
      </c>
      <c r="AC34" s="45">
        <f>L3dati!AK34/L3dati!$AF34</f>
        <v>4.6511627906976744E-2</v>
      </c>
      <c r="AD34" s="32">
        <f>L3dati!AL34</f>
        <v>86.30952380952381</v>
      </c>
      <c r="AE34" s="32">
        <f>L3dati!AM34</f>
        <v>67.228837209302313</v>
      </c>
      <c r="AF34" s="184">
        <f>L3dati!AW34/L3dati!$H34</f>
        <v>0.48936170212765956</v>
      </c>
      <c r="AG34" s="184">
        <f>L3dati!AX34/L3dati!$H34</f>
        <v>0.42553191489361702</v>
      </c>
      <c r="AH34" s="184">
        <f>L3dati!AY34/L3dati!$H34</f>
        <v>8.5106382978723402E-2</v>
      </c>
      <c r="AI34" s="184">
        <f>L3dati!AZ34/L3dati!$P34</f>
        <v>0.33333333333333331</v>
      </c>
      <c r="AJ34" s="184">
        <f>L3dati!BA34/L3dati!$P34</f>
        <v>0.46666666666666667</v>
      </c>
      <c r="AK34" s="184">
        <f>L3dati!BB34/L3dati!$P34</f>
        <v>0.2</v>
      </c>
      <c r="AL34" s="184">
        <f>L3dati!BC34/L3dati!$X34</f>
        <v>0.30952380952380953</v>
      </c>
      <c r="AM34" s="184">
        <f>L3dati!BD34/L3dati!$X34</f>
        <v>0.47619047619047616</v>
      </c>
      <c r="AN34" s="184">
        <f>L3dati!BE34/L3dati!$X34</f>
        <v>0.21428571428571427</v>
      </c>
      <c r="AO34" s="184">
        <f>L3dati!BF34/L3dati!$BM34</f>
        <v>0</v>
      </c>
      <c r="AP34" s="184">
        <f>L3dati!BG34/L3dati!$BM34</f>
        <v>0</v>
      </c>
      <c r="AQ34" s="184">
        <f>L3dati!BH34/L3dati!$BN34</f>
        <v>0</v>
      </c>
      <c r="AR34" s="184">
        <f>L3dati!BI34/L3dati!$BN34</f>
        <v>1.3157894736842105E-2</v>
      </c>
      <c r="AS34" s="184">
        <f>L3dati!BJ34/L3dati!BO34</f>
        <v>3.0769230769230771E-2</v>
      </c>
      <c r="AT34" s="184">
        <f>L3dati!BK34/L3dati!BO34</f>
        <v>1.5384615384615385E-2</v>
      </c>
      <c r="AU34" s="30">
        <f>L3dati!BL34</f>
        <v>65</v>
      </c>
      <c r="AV34" s="30">
        <f>L3dati!BM34</f>
        <v>83</v>
      </c>
      <c r="AW34" s="30">
        <f>L3dati!BN34</f>
        <v>76</v>
      </c>
      <c r="AX34" s="30">
        <f>L3dati!BO34</f>
        <v>65</v>
      </c>
      <c r="AY34" s="46">
        <f>L3dati!BP34/SUM(L3dati!$BP34:$BS34)</f>
        <v>3.0651340996168581E-2</v>
      </c>
      <c r="AZ34" s="46">
        <f>L3dati!BQ34/SUM(L3dati!$BP34:$BS34)</f>
        <v>0.12132822477650064</v>
      </c>
      <c r="BA34" s="46">
        <f>L3dati!BR34/SUM(L3dati!$BP34:$BS34)</f>
        <v>0.41251596424010217</v>
      </c>
      <c r="BB34" s="46">
        <f>L3dati!BS34/SUM(L3dati!$BP34:$BS34)</f>
        <v>0.43550446998722858</v>
      </c>
      <c r="BC34" s="185">
        <f>L3dati!BT34</f>
        <v>3.2528735632183907</v>
      </c>
      <c r="BD34" s="46">
        <f>L3dati!BU34/SUM(L3dati!$BU34:$BX34)</f>
        <v>5.4916985951468711E-2</v>
      </c>
      <c r="BE34" s="46">
        <f>L3dati!BV34/SUM(L3dati!$BU34:$BX34)</f>
        <v>9.9616858237547887E-2</v>
      </c>
      <c r="BF34" s="46">
        <f>L3dati!BW34/SUM(L3dati!$BU34:$BX34)</f>
        <v>0.47126436781609193</v>
      </c>
      <c r="BG34" s="46">
        <f>L3dati!BX34/SUM(L3dati!$BU34:$BX34)</f>
        <v>0.37420178799489145</v>
      </c>
      <c r="BH34" s="187">
        <f>L3dati!BY34</f>
        <v>3.1647509578544062</v>
      </c>
      <c r="BI34" s="46">
        <f>L3dati!BZ34/SUM(L3dati!$BZ34:$CC34)</f>
        <v>1.5948963317384369E-2</v>
      </c>
      <c r="BJ34" s="46">
        <f>L3dati!CA34/SUM(L3dati!$BZ34:$CC34)</f>
        <v>0.13397129186602871</v>
      </c>
      <c r="BK34" s="46">
        <f>L3dati!CB34/SUM(L3dati!$BZ34:$CC34)</f>
        <v>0.44019138755980863</v>
      </c>
      <c r="BL34" s="46">
        <f>L3dati!CC34/SUM(L3dati!$BZ34:$CC34)</f>
        <v>0.4098883572567783</v>
      </c>
      <c r="BM34" s="185">
        <f>L3dati!CD34</f>
        <v>3.2440191387559807</v>
      </c>
      <c r="BN34" s="46">
        <f>L3dati!CE34/SUM(L3dati!$CE34:$CH34)</f>
        <v>3.6682615629984053E-2</v>
      </c>
      <c r="BO34" s="46">
        <f>L3dati!CF34/SUM(L3dati!$CE34:$CH34)</f>
        <v>0.10526315789473684</v>
      </c>
      <c r="BP34" s="46">
        <f>L3dati!CG34/SUM(L3dati!$CE34:$CH34)</f>
        <v>0.46411483253588515</v>
      </c>
      <c r="BQ34" s="46">
        <f>L3dati!CH34/SUM(L3dati!$CE34:$CH34)</f>
        <v>0.39393939393939392</v>
      </c>
      <c r="BR34" s="187">
        <f>L3dati!CI34</f>
        <v>3.2153110047846889</v>
      </c>
      <c r="BS34" s="46">
        <f>L3dati!CJ34/SUM(L3dati!$CJ34:$CM34)</f>
        <v>2.3214285714285715E-2</v>
      </c>
      <c r="BT34" s="46">
        <f>L3dati!CK34/SUM(L3dati!$CJ34:$CM34)</f>
        <v>9.6428571428571433E-2</v>
      </c>
      <c r="BU34" s="46">
        <f>L3dati!CL34/SUM(L3dati!$CJ34:$CM34)</f>
        <v>0.47142857142857142</v>
      </c>
      <c r="BV34" s="46">
        <f>L3dati!CM34/SUM(L3dati!$CJ34:$CM34)</f>
        <v>0.40892857142857142</v>
      </c>
      <c r="BW34" s="185">
        <f>L3dati!CN34</f>
        <v>3.2660714285714287</v>
      </c>
      <c r="BX34" s="46">
        <f>L3dati!CO34/SUM(L3dati!$CO34:$CR34)</f>
        <v>4.4642857142857144E-2</v>
      </c>
      <c r="BY34" s="46">
        <f>L3dati!CP34/SUM(L3dati!$CO34:$CR34)</f>
        <v>0.125</v>
      </c>
      <c r="BZ34" s="46">
        <f>L3dati!CQ34/SUM(L3dati!$CO34:$CR34)</f>
        <v>0.50357142857142856</v>
      </c>
      <c r="CA34" s="46">
        <f>L3dati!CR34/SUM(L3dati!$CO34:$CR34)</f>
        <v>0.32678571428571429</v>
      </c>
      <c r="CB34" s="187">
        <f>L3dati!CS34</f>
        <v>3.1124999999999998</v>
      </c>
      <c r="CC34" s="46">
        <f>L3dati!CT34/L3dati!$CZ34</f>
        <v>0.66666666666666663</v>
      </c>
      <c r="CD34" s="46">
        <f>L3dati!CU34/L3dati!$CZ34</f>
        <v>0.14285714285714285</v>
      </c>
      <c r="CE34" s="46">
        <f>L3dati!CV34/L3dati!$CZ34</f>
        <v>9.5238095238095233E-2</v>
      </c>
      <c r="CF34" s="46">
        <f>L3dati!CW34/L3dati!$CZ34</f>
        <v>9.5238095238095233E-2</v>
      </c>
      <c r="CG34" s="46">
        <f>L3dati!CX34/L3dati!$CZ34</f>
        <v>0</v>
      </c>
      <c r="CH34" s="191">
        <f>L3dati!CY34</f>
        <v>3.6190476190476191</v>
      </c>
      <c r="CI34" s="188">
        <f>L3dati!CZ34</f>
        <v>21</v>
      </c>
      <c r="CJ34" s="46">
        <f>L3dati!DA34/L3dati!$CZ34</f>
        <v>0.52380952380952384</v>
      </c>
      <c r="CK34" s="46">
        <f>L3dati!DB34/L3dati!$CZ34</f>
        <v>0.23809523809523808</v>
      </c>
      <c r="CL34" s="46">
        <f>L3dati!DC34/L3dati!$CZ34</f>
        <v>0.19047619047619047</v>
      </c>
      <c r="CM34" s="46">
        <f>L3dati!DD34/L3dati!$CZ34</f>
        <v>4.7619047619047616E-2</v>
      </c>
      <c r="CN34" s="193">
        <f>L3dati!DE34</f>
        <v>92.095238095238102</v>
      </c>
      <c r="CO34" s="46">
        <f>L3dati!DF34/L3dati!$DL34</f>
        <v>0.5</v>
      </c>
      <c r="CP34" s="46">
        <f>L3dati!DG34/L3dati!$DL34</f>
        <v>0.17647058823529413</v>
      </c>
      <c r="CQ34" s="46">
        <f>L3dati!DH34/L3dati!$DL34</f>
        <v>8.8235294117647065E-2</v>
      </c>
      <c r="CR34" s="46">
        <f>L3dati!DI34/L3dati!$DL34</f>
        <v>0.17647058823529413</v>
      </c>
      <c r="CS34" s="46">
        <f>L3dati!DJ34/L3dati!$DL34</f>
        <v>5.8823529411764705E-2</v>
      </c>
      <c r="CT34" s="191">
        <f>L3dati!DK34</f>
        <v>3.9375</v>
      </c>
      <c r="CU34" s="188">
        <f>L3dati!DL34</f>
        <v>34</v>
      </c>
      <c r="CV34" s="46">
        <f>L3dati!DM34/L3dati!$DL34</f>
        <v>0.61764705882352944</v>
      </c>
      <c r="CW34" s="46">
        <f>L3dati!DN34/L3dati!$DL34</f>
        <v>0.26470588235294118</v>
      </c>
      <c r="CX34" s="46">
        <f>L3dati!DO34/L3dati!$DL34</f>
        <v>8.8235294117647065E-2</v>
      </c>
      <c r="CY34" s="46">
        <f>L3dati!DP34/L3dati!$DL34</f>
        <v>2.9411764705882353E-2</v>
      </c>
      <c r="CZ34" s="193">
        <f>L3dati!DQ34</f>
        <v>89.5</v>
      </c>
      <c r="DA34" s="46">
        <f>L3dati!DR34/L3dati!$DX34</f>
        <v>0.6470588235294118</v>
      </c>
      <c r="DB34" s="46">
        <f>L3dati!DS34/L3dati!$DX34</f>
        <v>0.23529411764705882</v>
      </c>
      <c r="DC34" s="46">
        <f>L3dati!DT34/L3dati!$DX34</f>
        <v>2.9411764705882353E-2</v>
      </c>
      <c r="DD34" s="46">
        <f>L3dati!DU34/L3dati!$DX34</f>
        <v>5.8823529411764705E-2</v>
      </c>
      <c r="DE34" s="46">
        <f>L3dati!DV34/L3dati!$DX34</f>
        <v>2.9411764705882353E-2</v>
      </c>
      <c r="DF34" s="191">
        <f>L3dati!DW34</f>
        <v>3.4848484848484849</v>
      </c>
      <c r="DG34" s="188">
        <f>L3dati!DX34</f>
        <v>34</v>
      </c>
      <c r="DH34" s="46">
        <f>L3dati!DY34/L3dati!$DX34</f>
        <v>0.38235294117647056</v>
      </c>
      <c r="DI34" s="46">
        <f>L3dati!DZ34/L3dati!$DX34</f>
        <v>0.41176470588235292</v>
      </c>
      <c r="DJ34" s="46">
        <f>L3dati!EA34/L3dati!$DX34</f>
        <v>0.17647058823529413</v>
      </c>
      <c r="DK34" s="46">
        <f>L3dati!EB34/L3dati!$DX34</f>
        <v>2.9411764705882353E-2</v>
      </c>
      <c r="DL34" s="193">
        <f>L3dati!EC34</f>
        <v>92.852941176470594</v>
      </c>
      <c r="DM34" s="46">
        <f>L3dati!ED34/L3dati!$EH34</f>
        <v>0.3125</v>
      </c>
      <c r="DN34" s="46">
        <f>L3dati!EE34/L3dati!$EH34</f>
        <v>0.5625</v>
      </c>
      <c r="DO34" s="46">
        <f>L3dati!EF34/L3dati!$EH34</f>
        <v>0.125</v>
      </c>
      <c r="DP34" s="46">
        <f>L3dati!EG34/L3dati!$EH34</f>
        <v>0</v>
      </c>
      <c r="DQ34" s="47">
        <f>L3dati!EH34</f>
        <v>16</v>
      </c>
      <c r="DR34" s="46">
        <f>L3dati!EI34/L3dati!$EH34</f>
        <v>0.75</v>
      </c>
      <c r="DS34" s="46">
        <f>L3dati!EJ34/L3dati!$EH34</f>
        <v>0</v>
      </c>
      <c r="DT34" s="46">
        <f>L3dati!EK34/L3dati!$EH34</f>
        <v>0.125</v>
      </c>
      <c r="DU34" s="46">
        <f>L3dati!EL34/L3dati!$EH34</f>
        <v>0.125</v>
      </c>
      <c r="DV34" s="192">
        <f>L3dati!EM34/L3dati!$EH34</f>
        <v>0</v>
      </c>
      <c r="DW34" s="46">
        <f>L3dati!EN34/L3dati!$ER34</f>
        <v>0.25</v>
      </c>
      <c r="DX34" s="46">
        <f>L3dati!EO34/L3dati!$ER34</f>
        <v>0.5714285714285714</v>
      </c>
      <c r="DY34" s="46">
        <f>L3dati!EP34/L3dati!$ER34</f>
        <v>7.1428571428571425E-2</v>
      </c>
      <c r="DZ34" s="46">
        <f>L3dati!EQ34/L3dati!$ER34</f>
        <v>0.10714285714285714</v>
      </c>
      <c r="EA34" s="47">
        <f>L3dati!ER34</f>
        <v>28</v>
      </c>
      <c r="EB34" s="46">
        <f>L3dati!ES34/L3dati!$ER34</f>
        <v>0.6785714285714286</v>
      </c>
      <c r="EC34" s="46">
        <f>L3dati!ET34/L3dati!$ER34</f>
        <v>7.1428571428571425E-2</v>
      </c>
      <c r="ED34" s="46">
        <f>L3dati!EU34/L3dati!$ER34</f>
        <v>7.1428571428571425E-2</v>
      </c>
      <c r="EE34" s="46">
        <f>L3dati!EV34/L3dati!$ER34</f>
        <v>0.10714285714285714</v>
      </c>
      <c r="EF34" s="192">
        <f>L3dati!EW34/L3dati!$ER34</f>
        <v>7.1428571428571425E-2</v>
      </c>
      <c r="EG34" s="46">
        <f>L3dati!EX34/L3dati!$FB34</f>
        <v>0.32500000000000001</v>
      </c>
      <c r="EH34" s="46">
        <f>L3dati!EY34/L3dati!$FB34</f>
        <v>0.6</v>
      </c>
      <c r="EI34" s="46">
        <f>L3dati!EZ34/L3dati!$FB34</f>
        <v>7.4999999999999997E-2</v>
      </c>
      <c r="EJ34" s="46">
        <f>L3dati!FA34/L3dati!$FB34</f>
        <v>0</v>
      </c>
      <c r="EK34" s="47">
        <f>L3dati!FB34</f>
        <v>40</v>
      </c>
      <c r="EL34" s="46">
        <f>L3dati!FC34/L3dati!$FB34</f>
        <v>0.72499999999999998</v>
      </c>
      <c r="EM34" s="46">
        <f>L3dati!FD34/L3dati!$FB34</f>
        <v>7.4999999999999997E-2</v>
      </c>
      <c r="EN34" s="46">
        <f>L3dati!FE34/L3dati!$FB34</f>
        <v>0.15</v>
      </c>
      <c r="EO34" s="46">
        <f>L3dati!FF34/L3dati!$FB34</f>
        <v>0.05</v>
      </c>
      <c r="EP34" s="46">
        <f>L3dati!FG34/L3dati!$FB34</f>
        <v>0</v>
      </c>
    </row>
    <row r="35" spans="1:146" s="50" customFormat="1" ht="10.5" customHeight="1" x14ac:dyDescent="0.2">
      <c r="A35" s="26"/>
      <c r="B35" s="26"/>
      <c r="C35" s="27">
        <v>57</v>
      </c>
      <c r="D35" s="28" t="s">
        <v>175</v>
      </c>
      <c r="E35" s="27" t="s">
        <v>111</v>
      </c>
      <c r="F35" s="27" t="s">
        <v>165</v>
      </c>
      <c r="G35" s="27" t="s">
        <v>176</v>
      </c>
      <c r="H35" s="30">
        <f>L3dati!P35</f>
        <v>0</v>
      </c>
      <c r="I35" s="45"/>
      <c r="J35" s="45"/>
      <c r="K35" s="45"/>
      <c r="L35" s="45"/>
      <c r="M35" s="45"/>
      <c r="N35" s="32"/>
      <c r="O35" s="32"/>
      <c r="P35" s="30">
        <f>L3dati!X35</f>
        <v>0</v>
      </c>
      <c r="Q35" s="45"/>
      <c r="R35" s="45"/>
      <c r="S35" s="45"/>
      <c r="T35" s="45"/>
      <c r="U35" s="45"/>
      <c r="V35" s="32"/>
      <c r="W35" s="32"/>
      <c r="X35" s="30">
        <f>L3dati!AF35</f>
        <v>0</v>
      </c>
      <c r="Y35" s="45"/>
      <c r="Z35" s="45"/>
      <c r="AA35" s="45"/>
      <c r="AB35" s="45"/>
      <c r="AC35" s="45"/>
      <c r="AD35" s="32"/>
      <c r="AE35" s="32"/>
      <c r="AF35" s="184"/>
      <c r="AG35" s="184"/>
      <c r="AH35" s="184"/>
      <c r="AI35" s="184"/>
      <c r="AJ35" s="184"/>
      <c r="AK35" s="184"/>
      <c r="AL35" s="184"/>
      <c r="AM35" s="184"/>
      <c r="AN35" s="184"/>
      <c r="AO35" s="184"/>
      <c r="AP35" s="184"/>
      <c r="AQ35" s="184"/>
      <c r="AR35" s="184"/>
      <c r="AS35" s="184"/>
      <c r="AT35" s="184"/>
      <c r="AU35" s="30">
        <f>L3dati!BL35</f>
        <v>0</v>
      </c>
      <c r="AV35" s="30">
        <f>L3dati!BM35</f>
        <v>0</v>
      </c>
      <c r="AW35" s="30">
        <f>L3dati!BN35</f>
        <v>0</v>
      </c>
      <c r="AX35" s="30">
        <f>L3dati!BO35</f>
        <v>0</v>
      </c>
      <c r="AY35" s="46"/>
      <c r="AZ35" s="46"/>
      <c r="BA35" s="46"/>
      <c r="BB35" s="46"/>
      <c r="BC35" s="185"/>
      <c r="BD35" s="46"/>
      <c r="BE35" s="46"/>
      <c r="BF35" s="46"/>
      <c r="BG35" s="46"/>
      <c r="BH35" s="187"/>
      <c r="BI35" s="46"/>
      <c r="BJ35" s="46"/>
      <c r="BK35" s="46"/>
      <c r="BL35" s="46"/>
      <c r="BM35" s="185"/>
      <c r="BN35" s="46"/>
      <c r="BO35" s="46"/>
      <c r="BP35" s="46"/>
      <c r="BQ35" s="46"/>
      <c r="BR35" s="187"/>
      <c r="BS35" s="46"/>
      <c r="BT35" s="46"/>
      <c r="BU35" s="46"/>
      <c r="BV35" s="46"/>
      <c r="BW35" s="185"/>
      <c r="BX35" s="46"/>
      <c r="BY35" s="46"/>
      <c r="BZ35" s="46"/>
      <c r="CA35" s="46"/>
      <c r="CB35" s="187"/>
      <c r="CC35" s="46"/>
      <c r="CD35" s="46"/>
      <c r="CE35" s="46"/>
      <c r="CF35" s="46"/>
      <c r="CG35" s="46"/>
      <c r="CH35" s="191"/>
      <c r="CI35" s="188">
        <v>0</v>
      </c>
      <c r="CJ35" s="46"/>
      <c r="CK35" s="46"/>
      <c r="CL35" s="46"/>
      <c r="CM35" s="46"/>
      <c r="CN35" s="193"/>
      <c r="CO35" s="46"/>
      <c r="CP35" s="46"/>
      <c r="CQ35" s="46"/>
      <c r="CR35" s="46"/>
      <c r="CS35" s="46"/>
      <c r="CT35" s="191"/>
      <c r="CU35" s="188">
        <v>0</v>
      </c>
      <c r="CV35" s="46"/>
      <c r="CW35" s="46"/>
      <c r="CX35" s="46"/>
      <c r="CY35" s="46"/>
      <c r="CZ35" s="193"/>
      <c r="DA35" s="46"/>
      <c r="DB35" s="46"/>
      <c r="DC35" s="46"/>
      <c r="DD35" s="46"/>
      <c r="DE35" s="46"/>
      <c r="DF35" s="191"/>
      <c r="DG35" s="188"/>
      <c r="DH35" s="46"/>
      <c r="DI35" s="46"/>
      <c r="DJ35" s="46"/>
      <c r="DK35" s="46"/>
      <c r="DL35" s="193"/>
      <c r="DM35" s="46"/>
      <c r="DN35" s="46"/>
      <c r="DO35" s="46"/>
      <c r="DP35" s="46"/>
      <c r="DQ35" s="47">
        <f>L3dati!EH35</f>
        <v>0</v>
      </c>
      <c r="DR35" s="46"/>
      <c r="DS35" s="46"/>
      <c r="DT35" s="46"/>
      <c r="DU35" s="46"/>
      <c r="DV35" s="192"/>
      <c r="DW35" s="46"/>
      <c r="DX35" s="46"/>
      <c r="DY35" s="46"/>
      <c r="DZ35" s="46"/>
      <c r="EA35" s="47">
        <f>L3dati!ER35</f>
        <v>0</v>
      </c>
      <c r="EB35" s="46"/>
      <c r="EC35" s="46"/>
      <c r="ED35" s="46"/>
      <c r="EE35" s="46"/>
      <c r="EF35" s="192"/>
      <c r="EG35" s="46"/>
      <c r="EH35" s="46"/>
      <c r="EI35" s="46"/>
      <c r="EJ35" s="46"/>
      <c r="EK35" s="47">
        <f>L3dati!FB35</f>
        <v>0</v>
      </c>
      <c r="EL35" s="46"/>
      <c r="EM35" s="46"/>
      <c r="EN35" s="46"/>
      <c r="EO35" s="46"/>
      <c r="EP35" s="46"/>
    </row>
    <row r="36" spans="1:146" s="50" customFormat="1" ht="10.5" customHeight="1" x14ac:dyDescent="0.2">
      <c r="A36" s="26">
        <v>360</v>
      </c>
      <c r="B36" s="26"/>
      <c r="C36" s="27">
        <v>59</v>
      </c>
      <c r="D36" s="28" t="s">
        <v>177</v>
      </c>
      <c r="E36" s="27" t="s">
        <v>124</v>
      </c>
      <c r="F36" s="27" t="s">
        <v>165</v>
      </c>
      <c r="G36" s="27" t="s">
        <v>178</v>
      </c>
      <c r="H36" s="30">
        <f>L3dati!P36</f>
        <v>42</v>
      </c>
      <c r="I36" s="45">
        <f>L3dati!Q36/L3dati!$P36</f>
        <v>2.3809523809523808E-2</v>
      </c>
      <c r="J36" s="45">
        <f>L3dati!R36/L3dati!$P36</f>
        <v>0.33333333333333331</v>
      </c>
      <c r="K36" s="45">
        <f>L3dati!S36/L3dati!$P36</f>
        <v>0.59523809523809523</v>
      </c>
      <c r="L36" s="45">
        <f>L3dati!T36/L3dati!$P36</f>
        <v>2.3809523809523808E-2</v>
      </c>
      <c r="M36" s="45">
        <f>L3dati!U36/L3dati!$P36</f>
        <v>2.3809523809523808E-2</v>
      </c>
      <c r="N36" s="32">
        <f>L3dati!V36</f>
        <v>75.390243902439011</v>
      </c>
      <c r="O36" s="32">
        <f>L3dati!W36</f>
        <v>62.207058823529422</v>
      </c>
      <c r="P36" s="30">
        <f>L3dati!X36</f>
        <v>43</v>
      </c>
      <c r="Q36" s="45">
        <f>L3dati!Y36/L3dati!$X36</f>
        <v>9.3023255813953487E-2</v>
      </c>
      <c r="R36" s="45">
        <f>L3dati!Z36/L3dati!$X36</f>
        <v>0.20930232558139536</v>
      </c>
      <c r="S36" s="45">
        <f>L3dati!AA36/L3dati!$X36</f>
        <v>0.60465116279069764</v>
      </c>
      <c r="T36" s="45">
        <f>L3dati!AB36/L3dati!$X36</f>
        <v>2.3255813953488372E-2</v>
      </c>
      <c r="U36" s="45">
        <f>L3dati!AC36/L3dati!$X36</f>
        <v>6.9767441860465115E-2</v>
      </c>
      <c r="V36" s="32">
        <f>L3dati!AD36</f>
        <v>81.341666666666669</v>
      </c>
      <c r="W36" s="32">
        <f>L3dati!AE36</f>
        <v>62.733939393939401</v>
      </c>
      <c r="X36" s="30">
        <f>L3dati!AF36</f>
        <v>80</v>
      </c>
      <c r="Y36" s="45">
        <f>L3dati!AG36/L3dati!$AF36</f>
        <v>2.5000000000000001E-2</v>
      </c>
      <c r="Z36" s="45">
        <f>L3dati!AH36/L3dati!$AF36</f>
        <v>0.2</v>
      </c>
      <c r="AA36" s="45">
        <f>L3dati!AI36/L3dati!$AF36</f>
        <v>0.76249999999999996</v>
      </c>
      <c r="AB36" s="45">
        <f>L3dati!AJ36/L3dati!$AF36</f>
        <v>0</v>
      </c>
      <c r="AC36" s="45">
        <f>L3dati!AK36/L3dati!$AF36</f>
        <v>1.2500000000000001E-2</v>
      </c>
      <c r="AD36" s="32">
        <f>L3dati!AL36</f>
        <v>84.495833333333323</v>
      </c>
      <c r="AE36" s="32">
        <f>L3dati!AM36</f>
        <v>52.406835443037991</v>
      </c>
      <c r="AF36" s="184">
        <f>L3dati!AW36/L3dati!$H36</f>
        <v>0.14285714285714285</v>
      </c>
      <c r="AG36" s="184">
        <f>L3dati!AX36/L3dati!$H36</f>
        <v>0.42857142857142855</v>
      </c>
      <c r="AH36" s="184">
        <f>L3dati!AY36/L3dati!$H36</f>
        <v>0.42857142857142855</v>
      </c>
      <c r="AI36" s="184">
        <f>L3dati!AZ36/L3dati!$P36</f>
        <v>0.11904761904761904</v>
      </c>
      <c r="AJ36" s="184">
        <f>L3dati!BA36/L3dati!$P36</f>
        <v>0.52380952380952384</v>
      </c>
      <c r="AK36" s="184">
        <f>L3dati!BB36/L3dati!$P36</f>
        <v>0.35714285714285715</v>
      </c>
      <c r="AL36" s="184">
        <f>L3dati!BC36/L3dati!$X36</f>
        <v>0.2558139534883721</v>
      </c>
      <c r="AM36" s="184">
        <f>L3dati!BD36/L3dati!$X36</f>
        <v>0.46511627906976744</v>
      </c>
      <c r="AN36" s="184">
        <f>L3dati!BE36/L3dati!$X36</f>
        <v>0.27906976744186046</v>
      </c>
      <c r="AO36" s="184">
        <f>L3dati!BF36/L3dati!$BM36</f>
        <v>0</v>
      </c>
      <c r="AP36" s="184">
        <f>L3dati!BG36/L3dati!$BM36</f>
        <v>0</v>
      </c>
      <c r="AQ36" s="184">
        <f>L3dati!BH36/L3dati!$BN36</f>
        <v>0</v>
      </c>
      <c r="AR36" s="184">
        <f>L3dati!BI36/L3dati!$BN36</f>
        <v>0</v>
      </c>
      <c r="AS36" s="184">
        <f>L3dati!BJ36/L3dati!BO36</f>
        <v>0</v>
      </c>
      <c r="AT36" s="184">
        <f>L3dati!BK36/L3dati!BO36</f>
        <v>0</v>
      </c>
      <c r="AU36" s="30">
        <f>L3dati!BL36</f>
        <v>71</v>
      </c>
      <c r="AV36" s="30">
        <f>L3dati!BM36</f>
        <v>76</v>
      </c>
      <c r="AW36" s="30">
        <f>L3dati!BN36</f>
        <v>88</v>
      </c>
      <c r="AX36" s="30">
        <f>L3dati!BO36</f>
        <v>67</v>
      </c>
      <c r="AY36" s="46">
        <f>L3dati!BP36/SUM(L3dati!$BP36:$BS36)</f>
        <v>1.1267605633802818E-2</v>
      </c>
      <c r="AZ36" s="46">
        <f>L3dati!BQ36/SUM(L3dati!$BP36:$BS36)</f>
        <v>5.0704225352112678E-2</v>
      </c>
      <c r="BA36" s="46">
        <f>L3dati!BR36/SUM(L3dati!$BP36:$BS36)</f>
        <v>0.38028169014084506</v>
      </c>
      <c r="BB36" s="46">
        <f>L3dati!BS36/SUM(L3dati!$BP36:$BS36)</f>
        <v>0.55774647887323947</v>
      </c>
      <c r="BC36" s="185">
        <f>L3dati!BT36</f>
        <v>3.4845070422535209</v>
      </c>
      <c r="BD36" s="46">
        <f>L3dati!BU36/SUM(L3dati!$BU36:$BX36)</f>
        <v>3.0985915492957747E-2</v>
      </c>
      <c r="BE36" s="46">
        <f>L3dati!BV36/SUM(L3dati!$BU36:$BX36)</f>
        <v>9.8591549295774641E-2</v>
      </c>
      <c r="BF36" s="46">
        <f>L3dati!BW36/SUM(L3dati!$BU36:$BX36)</f>
        <v>0.42253521126760563</v>
      </c>
      <c r="BG36" s="46">
        <f>L3dati!BX36/SUM(L3dati!$BU36:$BX36)</f>
        <v>0.44788732394366199</v>
      </c>
      <c r="BH36" s="187">
        <f>L3dati!BY36</f>
        <v>3.2873239436619719</v>
      </c>
      <c r="BI36" s="46">
        <f>L3dati!BZ36/SUM(L3dati!$BZ36:$CC36)</f>
        <v>7.1428571428571426E-3</v>
      </c>
      <c r="BJ36" s="46">
        <f>L3dati!CA36/SUM(L3dati!$BZ36:$CC36)</f>
        <v>8.8095238095238101E-2</v>
      </c>
      <c r="BK36" s="46">
        <f>L3dati!CB36/SUM(L3dati!$BZ36:$CC36)</f>
        <v>0.35</v>
      </c>
      <c r="BL36" s="46">
        <f>L3dati!CC36/SUM(L3dati!$BZ36:$CC36)</f>
        <v>0.55476190476190479</v>
      </c>
      <c r="BM36" s="185">
        <f>L3dati!CD36</f>
        <v>3.4523809523809526</v>
      </c>
      <c r="BN36" s="46">
        <f>L3dati!CE36/SUM(L3dati!$CE36:$CH36)</f>
        <v>4.7619047619047616E-2</v>
      </c>
      <c r="BO36" s="46">
        <f>L3dati!CF36/SUM(L3dati!$CE36:$CH36)</f>
        <v>0.11190476190476191</v>
      </c>
      <c r="BP36" s="46">
        <f>L3dati!CG36/SUM(L3dati!$CE36:$CH36)</f>
        <v>0.41190476190476188</v>
      </c>
      <c r="BQ36" s="46">
        <f>L3dati!CH36/SUM(L3dati!$CE36:$CH36)</f>
        <v>0.42857142857142855</v>
      </c>
      <c r="BR36" s="187">
        <f>L3dati!CI36</f>
        <v>3.2214285714285715</v>
      </c>
      <c r="BS36" s="46">
        <f>L3dati!CJ36/SUM(L3dati!$CJ36:$CM36)</f>
        <v>2.6748971193415638E-2</v>
      </c>
      <c r="BT36" s="46">
        <f>L3dati!CK36/SUM(L3dati!$CJ36:$CM36)</f>
        <v>0.1111111111111111</v>
      </c>
      <c r="BU36" s="46">
        <f>L3dati!CL36/SUM(L3dati!$CJ36:$CM36)</f>
        <v>0.40740740740740738</v>
      </c>
      <c r="BV36" s="46">
        <f>L3dati!CM36/SUM(L3dati!$CJ36:$CM36)</f>
        <v>0.45473251028806583</v>
      </c>
      <c r="BW36" s="185">
        <f>L3dati!CN36</f>
        <v>3.2901234567901234</v>
      </c>
      <c r="BX36" s="46">
        <f>L3dati!CO36/SUM(L3dati!$CO36:$CR36)</f>
        <v>3.0864197530864196E-2</v>
      </c>
      <c r="BY36" s="46">
        <f>L3dati!CP36/SUM(L3dati!$CO36:$CR36)</f>
        <v>9.0534979423868317E-2</v>
      </c>
      <c r="BZ36" s="46">
        <f>L3dati!CQ36/SUM(L3dati!$CO36:$CR36)</f>
        <v>0.53497942386831276</v>
      </c>
      <c r="CA36" s="46">
        <f>L3dati!CR36/SUM(L3dati!$CO36:$CR36)</f>
        <v>0.34362139917695472</v>
      </c>
      <c r="CB36" s="187">
        <f>L3dati!CS36</f>
        <v>3.191358024691358</v>
      </c>
      <c r="CC36" s="46">
        <f>L3dati!CT36/L3dati!$CZ36</f>
        <v>0.1</v>
      </c>
      <c r="CD36" s="46">
        <f>L3dati!CU36/L3dati!$CZ36</f>
        <v>0.3</v>
      </c>
      <c r="CE36" s="46">
        <f>L3dati!CV36/L3dati!$CZ36</f>
        <v>0</v>
      </c>
      <c r="CF36" s="46">
        <f>L3dati!CW36/L3dati!$CZ36</f>
        <v>0.2</v>
      </c>
      <c r="CG36" s="46">
        <f>L3dati!CX36/L3dati!$CZ36</f>
        <v>0.4</v>
      </c>
      <c r="CH36" s="191">
        <f>L3dati!CY36</f>
        <v>4.5</v>
      </c>
      <c r="CI36" s="188">
        <f>L3dati!CZ36</f>
        <v>10</v>
      </c>
      <c r="CJ36" s="46">
        <f>L3dati!DA36/L3dati!$CZ36</f>
        <v>0.2</v>
      </c>
      <c r="CK36" s="46">
        <f>L3dati!DB36/L3dati!$CZ36</f>
        <v>0.6</v>
      </c>
      <c r="CL36" s="46">
        <f>L3dati!DC36/L3dati!$CZ36</f>
        <v>0.2</v>
      </c>
      <c r="CM36" s="46">
        <f>L3dati!DD36/L3dati!$CZ36</f>
        <v>0</v>
      </c>
      <c r="CN36" s="193">
        <f>L3dati!DE36</f>
        <v>97.1</v>
      </c>
      <c r="CO36" s="46">
        <f>L3dati!DF36/L3dati!$DL36</f>
        <v>0.16666666666666666</v>
      </c>
      <c r="CP36" s="46">
        <f>L3dati!DG36/L3dati!$DL36</f>
        <v>8.3333333333333329E-2</v>
      </c>
      <c r="CQ36" s="46">
        <f>L3dati!DH36/L3dati!$DL36</f>
        <v>8.3333333333333329E-2</v>
      </c>
      <c r="CR36" s="46">
        <f>L3dati!DI36/L3dati!$DL36</f>
        <v>0.25</v>
      </c>
      <c r="CS36" s="46">
        <f>L3dati!DJ36/L3dati!$DL36</f>
        <v>0.41666666666666669</v>
      </c>
      <c r="CT36" s="191">
        <f>L3dati!DK36</f>
        <v>4.7142857142857144</v>
      </c>
      <c r="CU36" s="188">
        <f>L3dati!DL36</f>
        <v>12</v>
      </c>
      <c r="CV36" s="46">
        <f>L3dati!DM36/L3dati!$DL36</f>
        <v>8.3333333333333329E-2</v>
      </c>
      <c r="CW36" s="46">
        <f>L3dati!DN36/L3dati!$DL36</f>
        <v>0.58333333333333337</v>
      </c>
      <c r="CX36" s="46">
        <f>L3dati!DO36/L3dati!$DL36</f>
        <v>0.25</v>
      </c>
      <c r="CY36" s="46">
        <f>L3dati!DP36/L3dati!$DL36</f>
        <v>8.3333333333333329E-2</v>
      </c>
      <c r="CZ36" s="193">
        <f>L3dati!DQ36</f>
        <v>97.75</v>
      </c>
      <c r="DA36" s="46">
        <f>L3dati!DR36/L3dati!$DX36</f>
        <v>0.2413793103448276</v>
      </c>
      <c r="DB36" s="46">
        <f>L3dati!DS36/L3dati!$DX36</f>
        <v>0.13793103448275862</v>
      </c>
      <c r="DC36" s="46">
        <f>L3dati!DT36/L3dati!$DX36</f>
        <v>6.8965517241379309E-2</v>
      </c>
      <c r="DD36" s="46">
        <f>L3dati!DU36/L3dati!$DX36</f>
        <v>0.13793103448275862</v>
      </c>
      <c r="DE36" s="46">
        <f>L3dati!DV36/L3dati!$DX36</f>
        <v>0.41379310344827586</v>
      </c>
      <c r="DF36" s="191">
        <f>L3dati!DW36</f>
        <v>4.1764705882352944</v>
      </c>
      <c r="DG36" s="188">
        <f>L3dati!DX36</f>
        <v>29</v>
      </c>
      <c r="DH36" s="46">
        <f>L3dati!DY36/L3dati!$DX36</f>
        <v>0.41379310344827586</v>
      </c>
      <c r="DI36" s="46">
        <f>L3dati!DZ36/L3dati!$DX36</f>
        <v>0.41379310344827586</v>
      </c>
      <c r="DJ36" s="46">
        <f>L3dati!EA36/L3dati!$DX36</f>
        <v>6.8965517241379309E-2</v>
      </c>
      <c r="DK36" s="46">
        <f>L3dati!EB36/L3dati!$DX36</f>
        <v>0.10344827586206896</v>
      </c>
      <c r="DL36" s="193">
        <f>L3dati!EC36</f>
        <v>93.34482758620689</v>
      </c>
      <c r="DM36" s="46">
        <f>L3dati!ED36/L3dati!$EH36</f>
        <v>0.375</v>
      </c>
      <c r="DN36" s="46">
        <f>L3dati!EE36/L3dati!$EH36</f>
        <v>0.625</v>
      </c>
      <c r="DO36" s="46">
        <f>L3dati!EF36/L3dati!$EH36</f>
        <v>0</v>
      </c>
      <c r="DP36" s="46">
        <f>L3dati!EG36/L3dati!$EH36</f>
        <v>0</v>
      </c>
      <c r="DQ36" s="47">
        <f>L3dati!EH36</f>
        <v>8</v>
      </c>
      <c r="DR36" s="46">
        <f>L3dati!EI36/L3dati!$EH36</f>
        <v>0.75</v>
      </c>
      <c r="DS36" s="46">
        <f>L3dati!EJ36/L3dati!$EH36</f>
        <v>0.25</v>
      </c>
      <c r="DT36" s="46">
        <f>L3dati!EK36/L3dati!$EH36</f>
        <v>0</v>
      </c>
      <c r="DU36" s="46">
        <f>L3dati!EL36/L3dati!$EH36</f>
        <v>0</v>
      </c>
      <c r="DV36" s="192">
        <f>L3dati!EM36/L3dati!$EH36</f>
        <v>0</v>
      </c>
      <c r="DW36" s="46">
        <f>L3dati!EN36/L3dati!$ER36</f>
        <v>0.73333333333333328</v>
      </c>
      <c r="DX36" s="46">
        <f>L3dati!EO36/L3dati!$ER36</f>
        <v>0.26666666666666666</v>
      </c>
      <c r="DY36" s="46">
        <f>L3dati!EP36/L3dati!$ER36</f>
        <v>0</v>
      </c>
      <c r="DZ36" s="46">
        <f>L3dati!EQ36/L3dati!$ER36</f>
        <v>0</v>
      </c>
      <c r="EA36" s="47">
        <f>L3dati!ER36</f>
        <v>15</v>
      </c>
      <c r="EB36" s="46">
        <f>L3dati!ES36/L3dati!$ER36</f>
        <v>1</v>
      </c>
      <c r="EC36" s="46">
        <f>L3dati!ET36/L3dati!$ER36</f>
        <v>0</v>
      </c>
      <c r="ED36" s="46">
        <f>L3dati!EU36/L3dati!$ER36</f>
        <v>0</v>
      </c>
      <c r="EE36" s="46">
        <f>L3dati!EV36/L3dati!$ER36</f>
        <v>0</v>
      </c>
      <c r="EF36" s="192">
        <f>L3dati!EW36/L3dati!$ER36</f>
        <v>0</v>
      </c>
      <c r="EG36" s="46">
        <f>L3dati!EX36/L3dati!$FB36</f>
        <v>0.61538461538461542</v>
      </c>
      <c r="EH36" s="46">
        <f>L3dati!EY36/L3dati!$FB36</f>
        <v>0.23076923076923078</v>
      </c>
      <c r="EI36" s="46">
        <f>L3dati!EZ36/L3dati!$FB36</f>
        <v>0.15384615384615385</v>
      </c>
      <c r="EJ36" s="46">
        <f>L3dati!FA36/L3dati!$FB36</f>
        <v>0</v>
      </c>
      <c r="EK36" s="47">
        <f>L3dati!FB36</f>
        <v>13</v>
      </c>
      <c r="EL36" s="46">
        <f>L3dati!FC36/L3dati!$FB36</f>
        <v>0.92307692307692313</v>
      </c>
      <c r="EM36" s="46">
        <f>L3dati!FD36/L3dati!$FB36</f>
        <v>0</v>
      </c>
      <c r="EN36" s="46">
        <f>L3dati!FE36/L3dati!$FB36</f>
        <v>7.6923076923076927E-2</v>
      </c>
      <c r="EO36" s="46">
        <f>L3dati!FF36/L3dati!$FB36</f>
        <v>0</v>
      </c>
      <c r="EP36" s="46">
        <f>L3dati!FG36/L3dati!$FB36</f>
        <v>0</v>
      </c>
    </row>
    <row r="37" spans="1:146" s="50" customFormat="1" ht="10.5" customHeight="1" x14ac:dyDescent="0.2">
      <c r="A37" s="26">
        <v>362</v>
      </c>
      <c r="B37" s="26"/>
      <c r="C37" s="27">
        <v>61</v>
      </c>
      <c r="D37" s="28" t="s">
        <v>179</v>
      </c>
      <c r="E37" s="27" t="s">
        <v>111</v>
      </c>
      <c r="F37" s="27" t="s">
        <v>180</v>
      </c>
      <c r="G37" s="27" t="s">
        <v>181</v>
      </c>
      <c r="H37" s="30">
        <f>L3dati!P37</f>
        <v>0</v>
      </c>
      <c r="I37" s="45"/>
      <c r="J37" s="45"/>
      <c r="K37" s="45"/>
      <c r="L37" s="45"/>
      <c r="M37" s="45"/>
      <c r="N37" s="32"/>
      <c r="O37" s="32"/>
      <c r="P37" s="30">
        <f>L3dati!X37</f>
        <v>0</v>
      </c>
      <c r="Q37" s="45"/>
      <c r="R37" s="45"/>
      <c r="S37" s="45"/>
      <c r="T37" s="45"/>
      <c r="U37" s="45"/>
      <c r="V37" s="32"/>
      <c r="W37" s="32"/>
      <c r="X37" s="30">
        <f>L3dati!AF37</f>
        <v>0</v>
      </c>
      <c r="Y37" s="45"/>
      <c r="Z37" s="45"/>
      <c r="AA37" s="45"/>
      <c r="AB37" s="45"/>
      <c r="AC37" s="45"/>
      <c r="AD37" s="32"/>
      <c r="AE37" s="32"/>
      <c r="AF37" s="184"/>
      <c r="AG37" s="184"/>
      <c r="AH37" s="184"/>
      <c r="AI37" s="184"/>
      <c r="AJ37" s="184"/>
      <c r="AK37" s="184"/>
      <c r="AL37" s="184"/>
      <c r="AM37" s="184"/>
      <c r="AN37" s="184"/>
      <c r="AO37" s="184">
        <f>L3dati!BF37/L3dati!$BM37</f>
        <v>6.41025641025641E-3</v>
      </c>
      <c r="AP37" s="184">
        <f>L3dati!BG37/L3dati!$BM37</f>
        <v>1.282051282051282E-2</v>
      </c>
      <c r="AQ37" s="184">
        <f>L3dati!BH37/L3dati!$BN37</f>
        <v>0</v>
      </c>
      <c r="AR37" s="184">
        <f>L3dati!BI37/L3dati!$BN37</f>
        <v>0</v>
      </c>
      <c r="AS37" s="184">
        <f>L3dati!BJ37/L3dati!BO37</f>
        <v>0</v>
      </c>
      <c r="AT37" s="184">
        <f>L3dati!BK37/L3dati!BO37</f>
        <v>0</v>
      </c>
      <c r="AU37" s="30">
        <f>L3dati!BL37</f>
        <v>337</v>
      </c>
      <c r="AV37" s="30">
        <f>L3dati!BM37</f>
        <v>156</v>
      </c>
      <c r="AW37" s="30">
        <f>L3dati!BN37</f>
        <v>13</v>
      </c>
      <c r="AX37" s="30">
        <f>L3dati!BO37</f>
        <v>1</v>
      </c>
      <c r="AY37" s="46">
        <f>L3dati!BP37/SUM(L3dati!$BP37:$BS37)</f>
        <v>2.2535211267605635E-2</v>
      </c>
      <c r="AZ37" s="46">
        <f>L3dati!BQ37/SUM(L3dati!$BP37:$BS37)</f>
        <v>0.12488262910798122</v>
      </c>
      <c r="BA37" s="46">
        <f>L3dati!BR37/SUM(L3dati!$BP37:$BS37)</f>
        <v>0.43849765258215961</v>
      </c>
      <c r="BB37" s="46">
        <f>L3dati!BS37/SUM(L3dati!$BP37:$BS37)</f>
        <v>0.41408450704225352</v>
      </c>
      <c r="BC37" s="185">
        <f>L3dati!BT37</f>
        <v>3.244131455399061</v>
      </c>
      <c r="BD37" s="46">
        <f>L3dati!BU37/SUM(L3dati!$BU37:$BX37)</f>
        <v>5.3521126760563378E-2</v>
      </c>
      <c r="BE37" s="46">
        <f>L3dati!BV37/SUM(L3dati!$BU37:$BX37)</f>
        <v>0.15680751173708921</v>
      </c>
      <c r="BF37" s="46">
        <f>L3dati!BW37/SUM(L3dati!$BU37:$BX37)</f>
        <v>0.53051643192488263</v>
      </c>
      <c r="BG37" s="46">
        <f>L3dati!BX37/SUM(L3dati!$BU37:$BX37)</f>
        <v>0.25915492957746478</v>
      </c>
      <c r="BH37" s="187">
        <f>L3dati!BY37</f>
        <v>2.995305164319249</v>
      </c>
      <c r="BI37" s="46">
        <f>L3dati!BZ37/SUM(L3dati!$BZ37:$CC37)</f>
        <v>5.8823529411764705E-3</v>
      </c>
      <c r="BJ37" s="46">
        <f>L3dati!CA37/SUM(L3dati!$BZ37:$CC37)</f>
        <v>7.0588235294117646E-2</v>
      </c>
      <c r="BK37" s="46">
        <f>L3dati!CB37/SUM(L3dati!$BZ37:$CC37)</f>
        <v>0.38235294117647056</v>
      </c>
      <c r="BL37" s="46">
        <f>L3dati!CC37/SUM(L3dati!$BZ37:$CC37)</f>
        <v>0.54117647058823526</v>
      </c>
      <c r="BM37" s="185">
        <f>L3dati!CD37</f>
        <v>3.4588235294117649</v>
      </c>
      <c r="BN37" s="46">
        <f>L3dati!CE37/SUM(L3dati!$CE37:$CH37)</f>
        <v>3.5294117647058823E-2</v>
      </c>
      <c r="BO37" s="46">
        <f>L3dati!CF37/SUM(L3dati!$CE37:$CH37)</f>
        <v>0.12352941176470589</v>
      </c>
      <c r="BP37" s="46">
        <f>L3dati!CG37/SUM(L3dati!$CE37:$CH37)</f>
        <v>0.5117647058823529</v>
      </c>
      <c r="BQ37" s="46">
        <f>L3dati!CH37/SUM(L3dati!$CE37:$CH37)</f>
        <v>0.32941176470588235</v>
      </c>
      <c r="BR37" s="187">
        <f>L3dati!CI37</f>
        <v>3.1352941176470588</v>
      </c>
      <c r="BS37" s="46">
        <f>L3dati!CJ37/SUM(L3dati!$CJ37:$CM37)</f>
        <v>0</v>
      </c>
      <c r="BT37" s="46">
        <f>L3dati!CK37/SUM(L3dati!$CJ37:$CM37)</f>
        <v>0</v>
      </c>
      <c r="BU37" s="46">
        <f>L3dati!CL37/SUM(L3dati!$CJ37:$CM37)</f>
        <v>0.8</v>
      </c>
      <c r="BV37" s="46">
        <f>L3dati!CM37/SUM(L3dati!$CJ37:$CM37)</f>
        <v>0.2</v>
      </c>
      <c r="BW37" s="185">
        <f>L3dati!CN37</f>
        <v>3.2</v>
      </c>
      <c r="BX37" s="46">
        <f>L3dati!CO37/SUM(L3dati!$CO37:$CR37)</f>
        <v>0</v>
      </c>
      <c r="BY37" s="46">
        <f>L3dati!CP37/SUM(L3dati!$CO37:$CR37)</f>
        <v>0</v>
      </c>
      <c r="BZ37" s="46">
        <f>L3dati!CQ37/SUM(L3dati!$CO37:$CR37)</f>
        <v>0.6</v>
      </c>
      <c r="CA37" s="46">
        <f>L3dati!CR37/SUM(L3dati!$CO37:$CR37)</f>
        <v>0.4</v>
      </c>
      <c r="CB37" s="187">
        <f>L3dati!CS37</f>
        <v>3.4</v>
      </c>
      <c r="CC37" s="46">
        <f>L3dati!CT37/L3dati!$CZ37</f>
        <v>0.45185185185185184</v>
      </c>
      <c r="CD37" s="46">
        <f>L3dati!CU37/L3dati!$CZ37</f>
        <v>0.25925925925925924</v>
      </c>
      <c r="CE37" s="46">
        <f>L3dati!CV37/L3dati!$CZ37</f>
        <v>8.1481481481481488E-2</v>
      </c>
      <c r="CF37" s="46">
        <f>L3dati!CW37/L3dati!$CZ37</f>
        <v>0.15555555555555556</v>
      </c>
      <c r="CG37" s="46">
        <f>L3dati!CX37/L3dati!$CZ37</f>
        <v>5.185185185185185E-2</v>
      </c>
      <c r="CH37" s="191">
        <f>L3dati!CY37</f>
        <v>3.9375</v>
      </c>
      <c r="CI37" s="188">
        <f>L3dati!CZ37</f>
        <v>135</v>
      </c>
      <c r="CJ37" s="46">
        <f>L3dati!DA37/L3dati!$CZ37</f>
        <v>0.36296296296296299</v>
      </c>
      <c r="CK37" s="46">
        <f>L3dati!DB37/L3dati!$CZ37</f>
        <v>0.49629629629629629</v>
      </c>
      <c r="CL37" s="46">
        <f>L3dati!DC37/L3dati!$CZ37</f>
        <v>0.14074074074074075</v>
      </c>
      <c r="CM37" s="46">
        <f>L3dati!DD37/L3dati!$CZ37</f>
        <v>0</v>
      </c>
      <c r="CN37" s="193">
        <f>L3dati!DE37</f>
        <v>93.333333333333329</v>
      </c>
      <c r="CO37" s="46">
        <f>L3dati!DF37/L3dati!$DL37</f>
        <v>0.43243243243243246</v>
      </c>
      <c r="CP37" s="46">
        <f>L3dati!DG37/L3dati!$DL37</f>
        <v>0.33108108108108109</v>
      </c>
      <c r="CQ37" s="46">
        <f>L3dati!DH37/L3dati!$DL37</f>
        <v>8.7837837837837843E-2</v>
      </c>
      <c r="CR37" s="46">
        <f>L3dati!DI37/L3dati!$DL37</f>
        <v>8.7837837837837843E-2</v>
      </c>
      <c r="CS37" s="46">
        <f>L3dati!DJ37/L3dati!$DL37</f>
        <v>6.0810810810810814E-2</v>
      </c>
      <c r="CT37" s="191">
        <f>L3dati!DK37</f>
        <v>3.8201438848920861</v>
      </c>
      <c r="CU37" s="188">
        <f>L3dati!DL37</f>
        <v>148</v>
      </c>
      <c r="CV37" s="46">
        <f>L3dati!DM37/L3dati!$DL37</f>
        <v>0.54054054054054057</v>
      </c>
      <c r="CW37" s="46">
        <f>L3dati!DN37/L3dati!$DL37</f>
        <v>0.34459459459459457</v>
      </c>
      <c r="CX37" s="46">
        <f>L3dati!DO37/L3dati!$DL37</f>
        <v>0.10810810810810811</v>
      </c>
      <c r="CY37" s="46">
        <f>L3dati!DP37/L3dati!$DL37</f>
        <v>6.7567567567567571E-3</v>
      </c>
      <c r="CZ37" s="193">
        <f>L3dati!DQ37</f>
        <v>90.71621621621621</v>
      </c>
      <c r="DA37" s="46">
        <f>L3dati!DR37/L3dati!$DX37</f>
        <v>0</v>
      </c>
      <c r="DB37" s="46">
        <f>L3dati!DS37/L3dati!$DX37</f>
        <v>0.38461538461538464</v>
      </c>
      <c r="DC37" s="46">
        <f>L3dati!DT37/L3dati!$DX37</f>
        <v>0.23076923076923078</v>
      </c>
      <c r="DD37" s="46">
        <f>L3dati!DU37/L3dati!$DX37</f>
        <v>0.31868131868131866</v>
      </c>
      <c r="DE37" s="46">
        <f>L3dati!DV37/L3dati!$DX37</f>
        <v>6.5934065934065936E-2</v>
      </c>
      <c r="DF37" s="191">
        <f>L3dati!DW37</f>
        <v>4.9294117647058826</v>
      </c>
      <c r="DG37" s="188">
        <f>L3dati!DX37</f>
        <v>91</v>
      </c>
      <c r="DH37" s="46">
        <f>L3dati!DY37/L3dati!$DX37</f>
        <v>0.82417582417582413</v>
      </c>
      <c r="DI37" s="46">
        <f>L3dati!DZ37/L3dati!$DX37</f>
        <v>0.17582417582417584</v>
      </c>
      <c r="DJ37" s="46">
        <f>L3dati!EA37/L3dati!$DX37</f>
        <v>0</v>
      </c>
      <c r="DK37" s="46">
        <f>L3dati!EB37/L3dati!$DX37</f>
        <v>0</v>
      </c>
      <c r="DL37" s="193">
        <f>L3dati!EC37</f>
        <v>86.285714285714292</v>
      </c>
      <c r="DM37" s="46">
        <f>L3dati!ED37/L3dati!$EH37</f>
        <v>0.20588235294117646</v>
      </c>
      <c r="DN37" s="46">
        <f>L3dati!EE37/L3dati!$EH37</f>
        <v>0.67647058823529416</v>
      </c>
      <c r="DO37" s="46">
        <f>L3dati!EF37/L3dati!$EH37</f>
        <v>0.10294117647058823</v>
      </c>
      <c r="DP37" s="46">
        <f>L3dati!EG37/L3dati!$EH37</f>
        <v>1.4705882352941176E-2</v>
      </c>
      <c r="DQ37" s="47">
        <f>L3dati!EH37</f>
        <v>136</v>
      </c>
      <c r="DR37" s="46">
        <f>L3dati!EI37/L3dati!$EH37</f>
        <v>0.57352941176470584</v>
      </c>
      <c r="DS37" s="46">
        <f>L3dati!EJ37/L3dati!$EH37</f>
        <v>0.26470588235294118</v>
      </c>
      <c r="DT37" s="46">
        <f>L3dati!EK37/L3dati!$EH37</f>
        <v>5.1470588235294115E-2</v>
      </c>
      <c r="DU37" s="46">
        <f>L3dati!EL37/L3dati!$EH37</f>
        <v>7.3529411764705885E-2</v>
      </c>
      <c r="DV37" s="192">
        <f>L3dati!EM37/L3dati!$EH37</f>
        <v>3.6764705882352942E-2</v>
      </c>
      <c r="DW37" s="46">
        <f>L3dati!EN37/L3dati!$ER37</f>
        <v>0.2709677419354839</v>
      </c>
      <c r="DX37" s="46">
        <f>L3dati!EO37/L3dati!$ER37</f>
        <v>0.58064516129032262</v>
      </c>
      <c r="DY37" s="46">
        <f>L3dati!EP37/L3dati!$ER37</f>
        <v>0.12903225806451613</v>
      </c>
      <c r="DZ37" s="46">
        <f>L3dati!EQ37/L3dati!$ER37</f>
        <v>1.935483870967742E-2</v>
      </c>
      <c r="EA37" s="47">
        <f>L3dati!ER37</f>
        <v>155</v>
      </c>
      <c r="EB37" s="46">
        <f>L3dati!ES37/L3dati!$ER37</f>
        <v>0.58709677419354833</v>
      </c>
      <c r="EC37" s="46">
        <f>L3dati!ET37/L3dati!$ER37</f>
        <v>0.3032258064516129</v>
      </c>
      <c r="ED37" s="46">
        <f>L3dati!EU37/L3dati!$ER37</f>
        <v>5.8064516129032261E-2</v>
      </c>
      <c r="EE37" s="46">
        <f>L3dati!EV37/L3dati!$ER37</f>
        <v>3.2258064516129031E-2</v>
      </c>
      <c r="EF37" s="192">
        <f>L3dati!EW37/L3dati!$ER37</f>
        <v>1.935483870967742E-2</v>
      </c>
      <c r="EG37" s="46">
        <f>L3dati!EX37/L3dati!$FB37</f>
        <v>0.16964285714285715</v>
      </c>
      <c r="EH37" s="46">
        <f>L3dati!EY37/L3dati!$FB37</f>
        <v>0.6696428571428571</v>
      </c>
      <c r="EI37" s="46">
        <f>L3dati!EZ37/L3dati!$FB37</f>
        <v>0.14285714285714285</v>
      </c>
      <c r="EJ37" s="46">
        <f>L3dati!FA37/L3dati!$FB37</f>
        <v>1.7857142857142856E-2</v>
      </c>
      <c r="EK37" s="47">
        <f>L3dati!FB37</f>
        <v>112</v>
      </c>
      <c r="EL37" s="46">
        <f>L3dati!FC37/L3dati!$FB37</f>
        <v>0.5089285714285714</v>
      </c>
      <c r="EM37" s="46">
        <f>L3dati!FD37/L3dati!$FB37</f>
        <v>0.33035714285714285</v>
      </c>
      <c r="EN37" s="46">
        <f>L3dati!FE37/L3dati!$FB37</f>
        <v>6.25E-2</v>
      </c>
      <c r="EO37" s="46">
        <f>L3dati!FF37/L3dati!$FB37</f>
        <v>8.0357142857142863E-2</v>
      </c>
      <c r="EP37" s="46">
        <f>L3dati!FG37/L3dati!$FB37</f>
        <v>1.7857142857142856E-2</v>
      </c>
    </row>
    <row r="38" spans="1:146" s="50" customFormat="1" ht="10.5" customHeight="1" x14ac:dyDescent="0.2">
      <c r="A38" s="26">
        <v>497</v>
      </c>
      <c r="B38" s="26">
        <v>490</v>
      </c>
      <c r="C38" s="27">
        <v>63</v>
      </c>
      <c r="D38" s="28" t="s">
        <v>182</v>
      </c>
      <c r="E38" s="27" t="s">
        <v>111</v>
      </c>
      <c r="F38" s="27" t="s">
        <v>180</v>
      </c>
      <c r="G38" s="27" t="s">
        <v>183</v>
      </c>
      <c r="H38" s="30">
        <f>L3dati!P38</f>
        <v>139</v>
      </c>
      <c r="I38" s="45">
        <f>L3dati!Q38/L3dati!$P38</f>
        <v>0.37410071942446044</v>
      </c>
      <c r="J38" s="45">
        <f>L3dati!R38/L3dati!$P38</f>
        <v>0.43165467625899279</v>
      </c>
      <c r="K38" s="45">
        <f>L3dati!S38/L3dati!$P38</f>
        <v>0.15827338129496402</v>
      </c>
      <c r="L38" s="45">
        <f>L3dati!T38/L3dati!$P38</f>
        <v>0</v>
      </c>
      <c r="M38" s="45">
        <f>L3dati!U38/L3dati!$P38</f>
        <v>3.5971223021582732E-2</v>
      </c>
      <c r="N38" s="32">
        <f>L3dati!V38</f>
        <v>80.333333333333329</v>
      </c>
      <c r="O38" s="32">
        <f>L3dati!W38</f>
        <v>64.603484848484854</v>
      </c>
      <c r="P38" s="30">
        <f>L3dati!X38</f>
        <v>126</v>
      </c>
      <c r="Q38" s="45">
        <f>L3dati!Y38/L3dati!$X38</f>
        <v>0.38095238095238093</v>
      </c>
      <c r="R38" s="45">
        <f>L3dati!Z38/L3dati!$X38</f>
        <v>0.31746031746031744</v>
      </c>
      <c r="S38" s="45">
        <f>L3dati!AA38/L3dati!$X38</f>
        <v>0.23015873015873015</v>
      </c>
      <c r="T38" s="45">
        <f>L3dati!AB38/L3dati!$X38</f>
        <v>7.9365079365079361E-3</v>
      </c>
      <c r="U38" s="45">
        <f>L3dati!AC38/L3dati!$X38</f>
        <v>6.3492063492063489E-2</v>
      </c>
      <c r="V38" s="32">
        <f>L3dati!AD38</f>
        <v>79.245901639344268</v>
      </c>
      <c r="W38" s="32">
        <f>L3dati!AE38</f>
        <v>61.71917355371901</v>
      </c>
      <c r="X38" s="30">
        <f>L3dati!AF38</f>
        <v>93</v>
      </c>
      <c r="Y38" s="45">
        <f>L3dati!AG38/L3dati!$AF38</f>
        <v>0.26881720430107525</v>
      </c>
      <c r="Z38" s="45">
        <f>L3dati!AH38/L3dati!$AF38</f>
        <v>0.4731182795698925</v>
      </c>
      <c r="AA38" s="45">
        <f>L3dati!AI38/L3dati!$AF38</f>
        <v>0.21505376344086022</v>
      </c>
      <c r="AB38" s="45">
        <f>L3dati!AJ38/L3dati!$AF38</f>
        <v>1.0752688172043012E-2</v>
      </c>
      <c r="AC38" s="45">
        <f>L3dati!AK38/L3dati!$AF38</f>
        <v>3.2258064516129031E-2</v>
      </c>
      <c r="AD38" s="32">
        <f>L3dati!AL38</f>
        <v>82.423913043478265</v>
      </c>
      <c r="AE38" s="32">
        <f>L3dati!AM38</f>
        <v>66.426129032258046</v>
      </c>
      <c r="AF38" s="184">
        <f>L3dati!AW38/L3dati!$H38</f>
        <v>0.453416149068323</v>
      </c>
      <c r="AG38" s="184">
        <f>L3dati!AX38/L3dati!$H38</f>
        <v>0.453416149068323</v>
      </c>
      <c r="AH38" s="184">
        <f>L3dati!AY38/L3dati!$H38</f>
        <v>9.3167701863354033E-2</v>
      </c>
      <c r="AI38" s="184">
        <f>L3dati!AZ38/L3dati!$P38</f>
        <v>0.48920863309352519</v>
      </c>
      <c r="AJ38" s="184">
        <f>L3dati!BA38/L3dati!$P38</f>
        <v>0.33812949640287771</v>
      </c>
      <c r="AK38" s="184">
        <f>L3dati!BB38/L3dati!$P38</f>
        <v>0.17266187050359713</v>
      </c>
      <c r="AL38" s="184">
        <f>L3dati!BC38/L3dati!$X38</f>
        <v>0.37301587301587302</v>
      </c>
      <c r="AM38" s="184">
        <f>L3dati!BD38/L3dati!$X38</f>
        <v>0.43650793650793651</v>
      </c>
      <c r="AN38" s="184">
        <f>L3dati!BE38/L3dati!$X38</f>
        <v>0.19047619047619047</v>
      </c>
      <c r="AO38" s="184">
        <f>L3dati!BF38/L3dati!$BM38</f>
        <v>6.41025641025641E-3</v>
      </c>
      <c r="AP38" s="184">
        <f>L3dati!BG38/L3dati!$BM38</f>
        <v>0</v>
      </c>
      <c r="AQ38" s="184">
        <f>L3dati!BH38/L3dati!$BN38</f>
        <v>2.5210084033613446E-2</v>
      </c>
      <c r="AR38" s="184">
        <f>L3dati!BI38/L3dati!$BN38</f>
        <v>0</v>
      </c>
      <c r="AS38" s="184">
        <f>L3dati!BJ38/L3dati!BO38</f>
        <v>2.7272727272727271E-2</v>
      </c>
      <c r="AT38" s="184">
        <f>L3dati!BK38/L3dati!BO38</f>
        <v>1.8181818181818181E-2</v>
      </c>
      <c r="AU38" s="30">
        <f>L3dati!BL38</f>
        <v>6</v>
      </c>
      <c r="AV38" s="30">
        <f>L3dati!BM38</f>
        <v>156</v>
      </c>
      <c r="AW38" s="30">
        <f>L3dati!BN38</f>
        <v>238</v>
      </c>
      <c r="AX38" s="30">
        <f>L3dati!BO38</f>
        <v>220</v>
      </c>
      <c r="AY38" s="46">
        <f>L3dati!BP38/SUM(L3dati!$BP38:$BS38)</f>
        <v>1.7595307917888565E-2</v>
      </c>
      <c r="AZ38" s="46">
        <f>L3dati!BQ38/SUM(L3dati!$BP38:$BS38)</f>
        <v>0.11510263929618768</v>
      </c>
      <c r="BA38" s="46">
        <f>L3dati!BR38/SUM(L3dati!$BP38:$BS38)</f>
        <v>0.43328445747800587</v>
      </c>
      <c r="BB38" s="46">
        <f>L3dati!BS38/SUM(L3dati!$BP38:$BS38)</f>
        <v>0.43401759530791789</v>
      </c>
      <c r="BC38" s="185">
        <f>L3dati!BT38</f>
        <v>3.283724340175953</v>
      </c>
      <c r="BD38" s="46">
        <f>L3dati!BU38/SUM(L3dati!$BU38:$BX38)</f>
        <v>8.5777126099706738E-2</v>
      </c>
      <c r="BE38" s="46">
        <f>L3dati!BV38/SUM(L3dati!$BU38:$BX38)</f>
        <v>0.18475073313782991</v>
      </c>
      <c r="BF38" s="46">
        <f>L3dati!BW38/SUM(L3dati!$BU38:$BX38)</f>
        <v>0.50293255131964809</v>
      </c>
      <c r="BG38" s="46">
        <f>L3dati!BX38/SUM(L3dati!$BU38:$BX38)</f>
        <v>0.22653958944281524</v>
      </c>
      <c r="BH38" s="187">
        <f>L3dati!BY38</f>
        <v>2.8702346041055717</v>
      </c>
      <c r="BI38" s="46">
        <f>L3dati!BZ38/SUM(L3dati!$BZ38:$CC38)</f>
        <v>2.6790314270994334E-2</v>
      </c>
      <c r="BJ38" s="46">
        <f>L3dati!CA38/SUM(L3dati!$BZ38:$CC38)</f>
        <v>0.11025244719216898</v>
      </c>
      <c r="BK38" s="46">
        <f>L3dati!CB38/SUM(L3dati!$BZ38:$CC38)</f>
        <v>0.44873776403915505</v>
      </c>
      <c r="BL38" s="46">
        <f>L3dati!CC38/SUM(L3dati!$BZ38:$CC38)</f>
        <v>0.41421947449768159</v>
      </c>
      <c r="BM38" s="185">
        <f>L3dati!CD38</f>
        <v>3.2503863987635238</v>
      </c>
      <c r="BN38" s="46">
        <f>L3dati!CE38/SUM(L3dati!$CE38:$CH38)</f>
        <v>0.10303967027305512</v>
      </c>
      <c r="BO38" s="46">
        <f>L3dati!CF38/SUM(L3dati!$CE38:$CH38)</f>
        <v>0.16331787738279238</v>
      </c>
      <c r="BP38" s="46">
        <f>L3dati!CG38/SUM(L3dati!$CE38:$CH38)</f>
        <v>0.49201442555383823</v>
      </c>
      <c r="BQ38" s="46">
        <f>L3dati!CH38/SUM(L3dati!$CE38:$CH38)</f>
        <v>0.24162802679031428</v>
      </c>
      <c r="BR38" s="187">
        <f>L3dati!CI38</f>
        <v>2.8722308088614117</v>
      </c>
      <c r="BS38" s="46">
        <f>L3dati!CJ38/SUM(L3dati!$CJ38:$CM38)</f>
        <v>2.4524524524524523E-2</v>
      </c>
      <c r="BT38" s="46">
        <f>L3dati!CK38/SUM(L3dati!$CJ38:$CM38)</f>
        <v>0.11061061061061062</v>
      </c>
      <c r="BU38" s="46">
        <f>L3dati!CL38/SUM(L3dati!$CJ38:$CM38)</f>
        <v>0.42892892892892892</v>
      </c>
      <c r="BV38" s="46">
        <f>L3dati!CM38/SUM(L3dati!$CJ38:$CM38)</f>
        <v>0.43593593593593594</v>
      </c>
      <c r="BW38" s="185">
        <f>L3dati!CN38</f>
        <v>3.2762762762762763</v>
      </c>
      <c r="BX38" s="46">
        <f>L3dati!CO38/SUM(L3dati!$CO38:$CR38)</f>
        <v>6.1561561561561562E-2</v>
      </c>
      <c r="BY38" s="46">
        <f>L3dati!CP38/SUM(L3dati!$CO38:$CR38)</f>
        <v>0.15015015015015015</v>
      </c>
      <c r="BZ38" s="46">
        <f>L3dati!CQ38/SUM(L3dati!$CO38:$CR38)</f>
        <v>0.50900900900900903</v>
      </c>
      <c r="CA38" s="46">
        <f>L3dati!CR38/SUM(L3dati!$CO38:$CR38)</f>
        <v>0.27927927927927926</v>
      </c>
      <c r="CB38" s="187">
        <f>L3dati!CS38</f>
        <v>3.0060060060060061</v>
      </c>
      <c r="CC38" s="46"/>
      <c r="CD38" s="46"/>
      <c r="CE38" s="46"/>
      <c r="CF38" s="46"/>
      <c r="CG38" s="46"/>
      <c r="CH38" s="191"/>
      <c r="CI38" s="188">
        <f>L3dati!CZ38</f>
        <v>0</v>
      </c>
      <c r="CJ38" s="46"/>
      <c r="CK38" s="46"/>
      <c r="CL38" s="46"/>
      <c r="CM38" s="46"/>
      <c r="CN38" s="193"/>
      <c r="CO38" s="46"/>
      <c r="CP38" s="46"/>
      <c r="CQ38" s="46"/>
      <c r="CR38" s="46"/>
      <c r="CS38" s="46"/>
      <c r="CT38" s="191"/>
      <c r="CU38" s="188">
        <f>L3dati!DL38</f>
        <v>0</v>
      </c>
      <c r="CV38" s="46"/>
      <c r="CW38" s="46"/>
      <c r="CX38" s="46"/>
      <c r="CY38" s="46"/>
      <c r="CZ38" s="193"/>
      <c r="DA38" s="46">
        <f>L3dati!DR38/L3dati!$DX38</f>
        <v>0.9464285714285714</v>
      </c>
      <c r="DB38" s="46">
        <f>L3dati!DS38/L3dati!$DX38</f>
        <v>1.7857142857142856E-2</v>
      </c>
      <c r="DC38" s="46">
        <f>L3dati!DT38/L3dati!$DX38</f>
        <v>1.7857142857142856E-2</v>
      </c>
      <c r="DD38" s="46">
        <f>L3dati!DU38/L3dati!$DX38</f>
        <v>1.7857142857142856E-2</v>
      </c>
      <c r="DE38" s="46">
        <f>L3dati!DV38/L3dati!$DX38</f>
        <v>0</v>
      </c>
      <c r="DF38" s="191">
        <f>L3dati!DW38</f>
        <v>3.1071428571428572</v>
      </c>
      <c r="DG38" s="188">
        <f>L3dati!DX38</f>
        <v>56</v>
      </c>
      <c r="DH38" s="46">
        <f>L3dati!DY38/L3dati!$DX38</f>
        <v>0.17857142857142858</v>
      </c>
      <c r="DI38" s="46">
        <f>L3dati!DZ38/L3dati!$DX38</f>
        <v>0.625</v>
      </c>
      <c r="DJ38" s="46">
        <f>L3dati!EA38/L3dati!$DX38</f>
        <v>0.17857142857142858</v>
      </c>
      <c r="DK38" s="46">
        <f>L3dati!EB38/L3dati!$DX38</f>
        <v>1.7857142857142856E-2</v>
      </c>
      <c r="DL38" s="193">
        <f>L3dati!EC38</f>
        <v>96.321428571428569</v>
      </c>
      <c r="DM38" s="46"/>
      <c r="DN38" s="46"/>
      <c r="DO38" s="46"/>
      <c r="DP38" s="46"/>
      <c r="DQ38" s="47">
        <f>L3dati!EH38</f>
        <v>0</v>
      </c>
      <c r="DR38" s="46"/>
      <c r="DS38" s="46"/>
      <c r="DT38" s="46"/>
      <c r="DU38" s="46"/>
      <c r="DV38" s="192"/>
      <c r="DW38" s="46"/>
      <c r="DX38" s="46"/>
      <c r="DY38" s="46"/>
      <c r="DZ38" s="46"/>
      <c r="EA38" s="47">
        <f>L3dati!ER38</f>
        <v>0</v>
      </c>
      <c r="EB38" s="46"/>
      <c r="EC38" s="46"/>
      <c r="ED38" s="46"/>
      <c r="EE38" s="46"/>
      <c r="EF38" s="192"/>
      <c r="EG38" s="46">
        <f>L3dati!EX38/L3dati!$FB38</f>
        <v>5.2631578947368418E-2</v>
      </c>
      <c r="EH38" s="46">
        <f>L3dati!EY38/L3dati!$FB38</f>
        <v>0.71052631578947367</v>
      </c>
      <c r="EI38" s="46">
        <f>L3dati!EZ38/L3dati!$FB38</f>
        <v>0.23684210526315788</v>
      </c>
      <c r="EJ38" s="46">
        <f>L3dati!FA38/L3dati!$FB38</f>
        <v>0</v>
      </c>
      <c r="EK38" s="47">
        <f>L3dati!FB38</f>
        <v>38</v>
      </c>
      <c r="EL38" s="46">
        <f>L3dati!FC38/L3dati!$FB38</f>
        <v>0.63157894736842102</v>
      </c>
      <c r="EM38" s="46">
        <f>L3dati!FD38/L3dati!$FB38</f>
        <v>0.23684210526315788</v>
      </c>
      <c r="EN38" s="46">
        <f>L3dati!FE38/L3dati!$FB38</f>
        <v>5.2631578947368418E-2</v>
      </c>
      <c r="EO38" s="46">
        <f>L3dati!FF38/L3dati!$FB38</f>
        <v>2.6315789473684209E-2</v>
      </c>
      <c r="EP38" s="46">
        <f>L3dati!FG38/L3dati!$FB38</f>
        <v>5.2631578947368418E-2</v>
      </c>
    </row>
    <row r="39" spans="1:146" s="69" customFormat="1" ht="10.5" customHeight="1" x14ac:dyDescent="0.2">
      <c r="A39" s="55">
        <v>1144</v>
      </c>
      <c r="B39" s="55"/>
      <c r="C39" s="56">
        <v>65</v>
      </c>
      <c r="D39" s="57" t="s">
        <v>184</v>
      </c>
      <c r="E39" s="56" t="s">
        <v>126</v>
      </c>
      <c r="F39" s="56" t="s">
        <v>180</v>
      </c>
      <c r="G39" s="56" t="s">
        <v>185</v>
      </c>
      <c r="H39" s="59">
        <f>L3dati!P39</f>
        <v>111</v>
      </c>
      <c r="I39" s="194">
        <f>L3dati!Q39/L3dati!$P39</f>
        <v>0.13513513513513514</v>
      </c>
      <c r="J39" s="194">
        <f>L3dati!R39/L3dati!$P39</f>
        <v>0.57657657657657657</v>
      </c>
      <c r="K39" s="194">
        <f>L3dati!S39/L3dati!$P39</f>
        <v>0.2072072072072072</v>
      </c>
      <c r="L39" s="194">
        <f>L3dati!T39/L3dati!$P39</f>
        <v>0</v>
      </c>
      <c r="M39" s="194">
        <f>L3dati!U39/L3dati!$P39</f>
        <v>8.1081081081081086E-2</v>
      </c>
      <c r="N39" s="60">
        <f>L3dati!V39</f>
        <v>79.158878504672899</v>
      </c>
      <c r="O39" s="60">
        <f>L3dati!W39</f>
        <v>45.5351351351351</v>
      </c>
      <c r="P39" s="59">
        <f>L3dati!X39</f>
        <v>113</v>
      </c>
      <c r="Q39" s="194">
        <f>L3dati!Y39/L3dati!$X39</f>
        <v>0.15929203539823009</v>
      </c>
      <c r="R39" s="194">
        <f>L3dati!Z39/L3dati!$X39</f>
        <v>0.62831858407079644</v>
      </c>
      <c r="S39" s="194">
        <f>L3dati!AA39/L3dati!$X39</f>
        <v>0.19469026548672566</v>
      </c>
      <c r="T39" s="194">
        <f>L3dati!AB39/L3dati!$X39</f>
        <v>0</v>
      </c>
      <c r="U39" s="194">
        <f>L3dati!AC39/L3dati!$X39</f>
        <v>1.7699115044247787E-2</v>
      </c>
      <c r="V39" s="60">
        <f>L3dati!AD39</f>
        <v>81.026548672566378</v>
      </c>
      <c r="W39" s="60">
        <f>L3dati!AE39</f>
        <v>58.722123893805311</v>
      </c>
      <c r="X39" s="59">
        <f>L3dati!AF39</f>
        <v>116</v>
      </c>
      <c r="Y39" s="194">
        <f>L3dati!AG39/L3dati!$AF39</f>
        <v>0.12931034482758622</v>
      </c>
      <c r="Z39" s="194">
        <f>L3dati!AH39/L3dati!$AF39</f>
        <v>0.59482758620689657</v>
      </c>
      <c r="AA39" s="194">
        <f>L3dati!AI39/L3dati!$AF39</f>
        <v>0.21551724137931033</v>
      </c>
      <c r="AB39" s="194">
        <f>L3dati!AJ39/L3dati!$AF39</f>
        <v>8.6206896551724137E-3</v>
      </c>
      <c r="AC39" s="194">
        <f>L3dati!AK39/L3dati!$AF39</f>
        <v>5.1724137931034482E-2</v>
      </c>
      <c r="AD39" s="60">
        <f>L3dati!AL39</f>
        <v>82.918918918918919</v>
      </c>
      <c r="AE39" s="60">
        <f>L3dati!AM39</f>
        <v>56.750862068965546</v>
      </c>
      <c r="AF39" s="195">
        <f>L3dati!AW39/L3dati!$H39</f>
        <v>0.26168224299065418</v>
      </c>
      <c r="AG39" s="195">
        <f>L3dati!AX39/L3dati!$H39</f>
        <v>0.63551401869158874</v>
      </c>
      <c r="AH39" s="195">
        <f>L3dati!AY39/L3dati!$H39</f>
        <v>0.10280373831775701</v>
      </c>
      <c r="AI39" s="195">
        <f>L3dati!AZ39/L3dati!$P39</f>
        <v>0.11711711711711711</v>
      </c>
      <c r="AJ39" s="195">
        <f>L3dati!BA39/L3dati!$P39</f>
        <v>0.72972972972972971</v>
      </c>
      <c r="AK39" s="195">
        <f>L3dati!BB39/L3dati!$P39</f>
        <v>0.15315315315315314</v>
      </c>
      <c r="AL39" s="195">
        <f>L3dati!BC39/L3dati!$X39</f>
        <v>0.4336283185840708</v>
      </c>
      <c r="AM39" s="195">
        <f>L3dati!BD39/L3dati!$X39</f>
        <v>0.50442477876106195</v>
      </c>
      <c r="AN39" s="195">
        <f>L3dati!BE39/L3dati!$X39</f>
        <v>6.1946902654867256E-2</v>
      </c>
      <c r="AO39" s="195"/>
      <c r="AP39" s="195"/>
      <c r="AQ39" s="195"/>
      <c r="AR39" s="195"/>
      <c r="AS39" s="184"/>
      <c r="AT39" s="184"/>
      <c r="AU39" s="30">
        <f>L3dati!BL39</f>
        <v>0</v>
      </c>
      <c r="AV39" s="30">
        <f>L3dati!BM39</f>
        <v>0</v>
      </c>
      <c r="AW39" s="30">
        <f>L3dati!BN39</f>
        <v>0</v>
      </c>
      <c r="AX39" s="30">
        <f>L3dati!BO39</f>
        <v>0</v>
      </c>
      <c r="AY39" s="196">
        <f>L3dati!BP39/SUM(L3dati!$BP39:$BS39)</f>
        <v>1.544220870379036E-2</v>
      </c>
      <c r="AZ39" s="196">
        <f>L3dati!BQ39/SUM(L3dati!$BP39:$BS39)</f>
        <v>9.3121197941038833E-2</v>
      </c>
      <c r="BA39" s="196">
        <f>L3dati!BR39/SUM(L3dati!$BP39:$BS39)</f>
        <v>0.45016378100140386</v>
      </c>
      <c r="BB39" s="196">
        <f>L3dati!BS39/SUM(L3dati!$BP39:$BS39)</f>
        <v>0.44127281235376697</v>
      </c>
      <c r="BC39" s="197">
        <f>L3dati!BT39</f>
        <v>3.3172671970051475</v>
      </c>
      <c r="BD39" s="196">
        <f>L3dati!BU39/SUM(L3dati!$BU39:$BX39)</f>
        <v>6.27047262517548E-2</v>
      </c>
      <c r="BE39" s="196">
        <f>L3dati!BV39/SUM(L3dati!$BU39:$BX39)</f>
        <v>0.12728123537669631</v>
      </c>
      <c r="BF39" s="196">
        <f>L3dati!BW39/SUM(L3dati!$BU39:$BX39)</f>
        <v>0.54281703322414598</v>
      </c>
      <c r="BG39" s="196">
        <f>L3dati!BX39/SUM(L3dati!$BU39:$BX39)</f>
        <v>0.26719700514740291</v>
      </c>
      <c r="BH39" s="198">
        <f>L3dati!BY39</f>
        <v>3.0145063172671969</v>
      </c>
      <c r="BI39" s="196">
        <f>L3dati!BZ39/SUM(L3dati!$BZ39:$CC39)</f>
        <v>1.6825829922692132E-2</v>
      </c>
      <c r="BJ39" s="196">
        <f>L3dati!CA39/SUM(L3dati!$BZ39:$CC39)</f>
        <v>0.10732150977717145</v>
      </c>
      <c r="BK39" s="196">
        <f>L3dati!CB39/SUM(L3dati!$BZ39:$CC39)</f>
        <v>0.45657116871305137</v>
      </c>
      <c r="BL39" s="196">
        <f>L3dati!CC39/SUM(L3dati!$BZ39:$CC39)</f>
        <v>0.41928149158708505</v>
      </c>
      <c r="BM39" s="197">
        <f>L3dati!CD39</f>
        <v>3.2783083219645293</v>
      </c>
      <c r="BN39" s="196">
        <f>L3dati!CE39/SUM(L3dati!$CE39:$CH39)</f>
        <v>5.7753524329240566E-2</v>
      </c>
      <c r="BO39" s="196">
        <f>L3dati!CF39/SUM(L3dati!$CE39:$CH39)</f>
        <v>0.13278763074124603</v>
      </c>
      <c r="BP39" s="196">
        <f>L3dati!CG39/SUM(L3dati!$CE39:$CH39)</f>
        <v>0.53888130968622105</v>
      </c>
      <c r="BQ39" s="196">
        <f>L3dati!CH39/SUM(L3dati!$CE39:$CH39)</f>
        <v>0.27057753524329242</v>
      </c>
      <c r="BR39" s="198">
        <f>L3dati!CI39</f>
        <v>3.022282855843565</v>
      </c>
      <c r="BS39" s="196">
        <f>L3dati!CJ39/SUM(L3dati!$CJ39:$CM39)</f>
        <v>1.8173758865248225E-2</v>
      </c>
      <c r="BT39" s="196">
        <f>L3dati!CK39/SUM(L3dati!$CJ39:$CM39)</f>
        <v>9.9290780141843976E-2</v>
      </c>
      <c r="BU39" s="196">
        <f>L3dati!CL39/SUM(L3dati!$CJ39:$CM39)</f>
        <v>0.41489361702127658</v>
      </c>
      <c r="BV39" s="196">
        <f>L3dati!CM39/SUM(L3dati!$CJ39:$CM39)</f>
        <v>0.46764184397163122</v>
      </c>
      <c r="BW39" s="197">
        <f>L3dati!CN39</f>
        <v>3.3320035460992909</v>
      </c>
      <c r="BX39" s="196">
        <f>L3dati!CO39/SUM(L3dati!$CO39:$CR39)</f>
        <v>7.0478723404255317E-2</v>
      </c>
      <c r="BY39" s="196">
        <f>L3dati!CP39/SUM(L3dati!$CO39:$CR39)</f>
        <v>0.15602836879432624</v>
      </c>
      <c r="BZ39" s="196">
        <f>L3dati!CQ39/SUM(L3dati!$CO39:$CR39)</f>
        <v>0.5221631205673759</v>
      </c>
      <c r="CA39" s="196">
        <f>L3dati!CR39/SUM(L3dati!$CO39:$CR39)</f>
        <v>0.25132978723404253</v>
      </c>
      <c r="CB39" s="198">
        <f>L3dati!CS39</f>
        <v>2.9543439716312059</v>
      </c>
      <c r="CC39" s="196"/>
      <c r="CD39" s="196"/>
      <c r="CE39" s="196"/>
      <c r="CF39" s="196"/>
      <c r="CG39" s="196"/>
      <c r="CH39" s="199"/>
      <c r="CI39" s="188">
        <f>L3dati!CZ39</f>
        <v>0</v>
      </c>
      <c r="CJ39" s="196"/>
      <c r="CK39" s="196"/>
      <c r="CL39" s="196"/>
      <c r="CM39" s="196"/>
      <c r="CN39" s="200"/>
      <c r="CO39" s="46"/>
      <c r="CP39" s="46"/>
      <c r="CQ39" s="46"/>
      <c r="CR39" s="46"/>
      <c r="CS39" s="46"/>
      <c r="CT39" s="191"/>
      <c r="CU39" s="188">
        <f>L3dati!DL39</f>
        <v>0</v>
      </c>
      <c r="CV39" s="46"/>
      <c r="CW39" s="46"/>
      <c r="CX39" s="46"/>
      <c r="CY39" s="46"/>
      <c r="CZ39" s="193"/>
      <c r="DA39" s="46"/>
      <c r="DB39" s="46"/>
      <c r="DC39" s="46"/>
      <c r="DD39" s="46"/>
      <c r="DE39" s="46"/>
      <c r="DF39" s="191"/>
      <c r="DG39" s="188"/>
      <c r="DH39" s="46"/>
      <c r="DI39" s="46"/>
      <c r="DJ39" s="46"/>
      <c r="DK39" s="46"/>
      <c r="DL39" s="193"/>
      <c r="DM39" s="196"/>
      <c r="DN39" s="196"/>
      <c r="DO39" s="196"/>
      <c r="DP39" s="196"/>
      <c r="DQ39" s="201">
        <f>L3dati!EH39</f>
        <v>0</v>
      </c>
      <c r="DR39" s="196"/>
      <c r="DS39" s="196"/>
      <c r="DT39" s="196"/>
      <c r="DU39" s="196"/>
      <c r="DV39" s="202"/>
      <c r="DW39" s="46"/>
      <c r="DX39" s="46"/>
      <c r="DY39" s="46"/>
      <c r="DZ39" s="46"/>
      <c r="EA39" s="47">
        <f>L3dati!ER39</f>
        <v>0</v>
      </c>
      <c r="EB39" s="46"/>
      <c r="EC39" s="46"/>
      <c r="ED39" s="46"/>
      <c r="EE39" s="46"/>
      <c r="EF39" s="192"/>
      <c r="EG39" s="46"/>
      <c r="EH39" s="46"/>
      <c r="EI39" s="46"/>
      <c r="EJ39" s="46"/>
      <c r="EK39" s="47">
        <f>L3dati!FB39</f>
        <v>0</v>
      </c>
      <c r="EL39" s="46"/>
      <c r="EM39" s="46"/>
      <c r="EN39" s="46"/>
      <c r="EO39" s="46"/>
      <c r="EP39" s="46"/>
    </row>
    <row r="40" spans="1:146" s="50" customFormat="1" ht="10.5" customHeight="1" x14ac:dyDescent="0.2">
      <c r="A40" s="26"/>
      <c r="B40" s="26"/>
      <c r="C40" s="27">
        <v>69</v>
      </c>
      <c r="D40" s="28" t="s">
        <v>301</v>
      </c>
      <c r="E40" s="27" t="s">
        <v>126</v>
      </c>
      <c r="F40" s="27" t="s">
        <v>180</v>
      </c>
      <c r="G40" s="27" t="s">
        <v>186</v>
      </c>
      <c r="H40" s="30">
        <f>L3dati!P40</f>
        <v>0</v>
      </c>
      <c r="I40" s="45"/>
      <c r="J40" s="45"/>
      <c r="K40" s="45"/>
      <c r="L40" s="45"/>
      <c r="M40" s="45"/>
      <c r="N40" s="32"/>
      <c r="O40" s="32"/>
      <c r="P40" s="30">
        <f>L3dati!X40</f>
        <v>0</v>
      </c>
      <c r="Q40" s="45"/>
      <c r="R40" s="45"/>
      <c r="S40" s="45"/>
      <c r="T40" s="45"/>
      <c r="U40" s="45"/>
      <c r="V40" s="32"/>
      <c r="W40" s="32"/>
      <c r="X40" s="30">
        <f>L3dati!AF40</f>
        <v>0</v>
      </c>
      <c r="Y40" s="45"/>
      <c r="Z40" s="45"/>
      <c r="AA40" s="45"/>
      <c r="AB40" s="45"/>
      <c r="AC40" s="45"/>
      <c r="AD40" s="32"/>
      <c r="AE40" s="32"/>
      <c r="AF40" s="184"/>
      <c r="AG40" s="184"/>
      <c r="AH40" s="184"/>
      <c r="AI40" s="184"/>
      <c r="AJ40" s="184"/>
      <c r="AK40" s="184"/>
      <c r="AL40" s="184"/>
      <c r="AM40" s="184"/>
      <c r="AN40" s="184"/>
      <c r="AO40" s="184"/>
      <c r="AP40" s="184"/>
      <c r="AQ40" s="184"/>
      <c r="AR40" s="184"/>
      <c r="AS40" s="184"/>
      <c r="AT40" s="184"/>
      <c r="AU40" s="30">
        <f>L3dati!BL40</f>
        <v>0</v>
      </c>
      <c r="AV40" s="30">
        <f>L3dati!BM40</f>
        <v>0</v>
      </c>
      <c r="AW40" s="30">
        <f>L3dati!BN40</f>
        <v>0</v>
      </c>
      <c r="AX40" s="30">
        <f>L3dati!BO40</f>
        <v>0</v>
      </c>
      <c r="AY40" s="46"/>
      <c r="AZ40" s="46"/>
      <c r="BA40" s="46"/>
      <c r="BB40" s="46"/>
      <c r="BC40" s="185"/>
      <c r="BD40" s="46"/>
      <c r="BE40" s="46"/>
      <c r="BF40" s="46"/>
      <c r="BG40" s="46"/>
      <c r="BH40" s="187"/>
      <c r="BI40" s="46"/>
      <c r="BJ40" s="46"/>
      <c r="BK40" s="46"/>
      <c r="BL40" s="46"/>
      <c r="BM40" s="185"/>
      <c r="BN40" s="46"/>
      <c r="BO40" s="46"/>
      <c r="BP40" s="46"/>
      <c r="BQ40" s="46"/>
      <c r="BR40" s="187"/>
      <c r="BS40" s="46"/>
      <c r="BT40" s="46"/>
      <c r="BU40" s="46"/>
      <c r="BV40" s="46"/>
      <c r="BW40" s="185"/>
      <c r="BX40" s="46"/>
      <c r="BY40" s="46"/>
      <c r="BZ40" s="46"/>
      <c r="CA40" s="46"/>
      <c r="CB40" s="187"/>
      <c r="CC40" s="46"/>
      <c r="CD40" s="46"/>
      <c r="CE40" s="46"/>
      <c r="CF40" s="46"/>
      <c r="CG40" s="46"/>
      <c r="CH40" s="191"/>
      <c r="CI40" s="188">
        <f>L3dati!CZ40</f>
        <v>0</v>
      </c>
      <c r="CJ40" s="46"/>
      <c r="CK40" s="46"/>
      <c r="CL40" s="46"/>
      <c r="CM40" s="46"/>
      <c r="CN40" s="193"/>
      <c r="CO40" s="46"/>
      <c r="CP40" s="46"/>
      <c r="CQ40" s="46"/>
      <c r="CR40" s="46"/>
      <c r="CS40" s="46"/>
      <c r="CT40" s="191"/>
      <c r="CU40" s="188">
        <f>L3dati!DL40</f>
        <v>0</v>
      </c>
      <c r="CV40" s="46"/>
      <c r="CW40" s="46"/>
      <c r="CX40" s="46"/>
      <c r="CY40" s="46"/>
      <c r="CZ40" s="193"/>
      <c r="DA40" s="46"/>
      <c r="DB40" s="46"/>
      <c r="DC40" s="46"/>
      <c r="DD40" s="46"/>
      <c r="DE40" s="46"/>
      <c r="DF40" s="191"/>
      <c r="DG40" s="188"/>
      <c r="DH40" s="46"/>
      <c r="DI40" s="46"/>
      <c r="DJ40" s="46"/>
      <c r="DK40" s="46"/>
      <c r="DL40" s="193"/>
      <c r="DM40" s="46"/>
      <c r="DN40" s="46"/>
      <c r="DO40" s="46"/>
      <c r="DP40" s="46"/>
      <c r="DQ40" s="47">
        <f>L3dati!EH40</f>
        <v>0</v>
      </c>
      <c r="DR40" s="46"/>
      <c r="DS40" s="46"/>
      <c r="DT40" s="46"/>
      <c r="DU40" s="46"/>
      <c r="DV40" s="192"/>
      <c r="DW40" s="46"/>
      <c r="DX40" s="46"/>
      <c r="DY40" s="46"/>
      <c r="DZ40" s="46"/>
      <c r="EA40" s="47">
        <f>L3dati!ER40</f>
        <v>0</v>
      </c>
      <c r="EB40" s="46"/>
      <c r="EC40" s="46"/>
      <c r="ED40" s="46"/>
      <c r="EE40" s="46"/>
      <c r="EF40" s="192"/>
      <c r="EG40" s="46"/>
      <c r="EH40" s="46"/>
      <c r="EI40" s="46"/>
      <c r="EJ40" s="46"/>
      <c r="EK40" s="47">
        <f>L3dati!FB40</f>
        <v>0</v>
      </c>
      <c r="EL40" s="46"/>
      <c r="EM40" s="46"/>
      <c r="EN40" s="46"/>
      <c r="EO40" s="46"/>
      <c r="EP40" s="46"/>
    </row>
    <row r="41" spans="1:146" s="50" customFormat="1" ht="10.5" customHeight="1" x14ac:dyDescent="0.2">
      <c r="A41" s="26">
        <v>1150</v>
      </c>
      <c r="B41" s="26"/>
      <c r="C41" s="27">
        <v>70</v>
      </c>
      <c r="D41" s="28" t="s">
        <v>187</v>
      </c>
      <c r="E41" s="27" t="s">
        <v>111</v>
      </c>
      <c r="F41" s="27" t="s">
        <v>188</v>
      </c>
      <c r="G41" s="27" t="s">
        <v>189</v>
      </c>
      <c r="H41" s="30">
        <f>L3dati!P41</f>
        <v>0</v>
      </c>
      <c r="I41" s="45"/>
      <c r="J41" s="45"/>
      <c r="K41" s="45"/>
      <c r="L41" s="45"/>
      <c r="M41" s="45"/>
      <c r="N41" s="32"/>
      <c r="O41" s="32"/>
      <c r="P41" s="30">
        <f>L3dati!X41</f>
        <v>0</v>
      </c>
      <c r="Q41" s="45"/>
      <c r="R41" s="45"/>
      <c r="S41" s="45"/>
      <c r="T41" s="45"/>
      <c r="U41" s="45"/>
      <c r="V41" s="32"/>
      <c r="W41" s="32"/>
      <c r="X41" s="30">
        <f>L3dati!AF41</f>
        <v>0</v>
      </c>
      <c r="Y41" s="45"/>
      <c r="Z41" s="45"/>
      <c r="AA41" s="45"/>
      <c r="AB41" s="45"/>
      <c r="AC41" s="45"/>
      <c r="AD41" s="32"/>
      <c r="AE41" s="32"/>
      <c r="AF41" s="184"/>
      <c r="AG41" s="184"/>
      <c r="AH41" s="184"/>
      <c r="AI41" s="184"/>
      <c r="AJ41" s="184"/>
      <c r="AK41" s="184"/>
      <c r="AL41" s="184"/>
      <c r="AM41" s="184"/>
      <c r="AN41" s="184"/>
      <c r="AO41" s="184">
        <f>L3dati!BF41/L3dati!$BM41</f>
        <v>5.737704918032787E-2</v>
      </c>
      <c r="AP41" s="184">
        <f>L3dati!BG41/L3dati!$BM41</f>
        <v>2.4590163934426229E-2</v>
      </c>
      <c r="AQ41" s="184">
        <f>L3dati!BH41/L3dati!$BN41</f>
        <v>0</v>
      </c>
      <c r="AR41" s="184">
        <f>L3dati!BI41/L3dati!$BN41</f>
        <v>0</v>
      </c>
      <c r="AS41" s="184"/>
      <c r="AT41" s="184"/>
      <c r="AU41" s="30">
        <f>L3dati!BL41</f>
        <v>227</v>
      </c>
      <c r="AV41" s="30">
        <f>L3dati!BM41</f>
        <v>122</v>
      </c>
      <c r="AW41" s="30">
        <f>L3dati!BN41</f>
        <v>2</v>
      </c>
      <c r="AX41" s="30">
        <f>L3dati!BO41</f>
        <v>0</v>
      </c>
      <c r="AY41" s="46">
        <f>L3dati!BP41/SUM(L3dati!$BP41:$BS41)</f>
        <v>1.7310252996005325E-2</v>
      </c>
      <c r="AZ41" s="46">
        <f>L3dati!BQ41/SUM(L3dati!$BP41:$BS41)</f>
        <v>0.11185086551264981</v>
      </c>
      <c r="BA41" s="46">
        <f>L3dati!BR41/SUM(L3dati!$BP41:$BS41)</f>
        <v>0.40213049267643142</v>
      </c>
      <c r="BB41" s="46">
        <f>L3dati!BS41/SUM(L3dati!$BP41:$BS41)</f>
        <v>0.46870838881491345</v>
      </c>
      <c r="BC41" s="185">
        <f>L3dati!BT41</f>
        <v>3.3222370173102531</v>
      </c>
      <c r="BD41" s="46">
        <f>L3dati!BU41/SUM(L3dati!$BU41:$BX41)</f>
        <v>6.6577896138482029E-2</v>
      </c>
      <c r="BE41" s="46">
        <f>L3dati!BV41/SUM(L3dati!$BU41:$BX41)</f>
        <v>0.12117177097203728</v>
      </c>
      <c r="BF41" s="46">
        <f>L3dati!BW41/SUM(L3dati!$BU41:$BX41)</f>
        <v>0.45406125166444739</v>
      </c>
      <c r="BG41" s="46">
        <f>L3dati!BX41/SUM(L3dati!$BU41:$BX41)</f>
        <v>0.35818908122503329</v>
      </c>
      <c r="BH41" s="187">
        <f>L3dati!BY41</f>
        <v>3.103861517976032</v>
      </c>
      <c r="BI41" s="46">
        <f>L3dati!BZ41/SUM(L3dati!$BZ41:$CC41)</f>
        <v>0</v>
      </c>
      <c r="BJ41" s="46">
        <f>L3dati!CA41/SUM(L3dati!$BZ41:$CC41)</f>
        <v>0</v>
      </c>
      <c r="BK41" s="46">
        <f>L3dati!CB41/SUM(L3dati!$BZ41:$CC41)</f>
        <v>0.375</v>
      </c>
      <c r="BL41" s="46">
        <f>L3dati!CC41/SUM(L3dati!$BZ41:$CC41)</f>
        <v>0.625</v>
      </c>
      <c r="BM41" s="185">
        <f>L3dati!CD41</f>
        <v>3.625</v>
      </c>
      <c r="BN41" s="46">
        <f>L3dati!CE41/SUM(L3dati!$CE41:$CH41)</f>
        <v>0</v>
      </c>
      <c r="BO41" s="46">
        <f>L3dati!CF41/SUM(L3dati!$CE41:$CH41)</f>
        <v>0.125</v>
      </c>
      <c r="BP41" s="46">
        <f>L3dati!CG41/SUM(L3dati!$CE41:$CH41)</f>
        <v>0.75</v>
      </c>
      <c r="BQ41" s="46">
        <f>L3dati!CH41/SUM(L3dati!$CE41:$CH41)</f>
        <v>0.125</v>
      </c>
      <c r="BR41" s="187">
        <f>L3dati!CI41</f>
        <v>3</v>
      </c>
      <c r="BS41" s="46"/>
      <c r="BT41" s="46"/>
      <c r="BU41" s="46"/>
      <c r="BV41" s="46"/>
      <c r="BW41" s="185"/>
      <c r="BX41" s="46"/>
      <c r="BY41" s="46"/>
      <c r="BZ41" s="46"/>
      <c r="CA41" s="46"/>
      <c r="CB41" s="187"/>
      <c r="CC41" s="46">
        <f>L3dati!CT41/L3dati!$CZ41</f>
        <v>0.5461538461538461</v>
      </c>
      <c r="CD41" s="46">
        <f>L3dati!CU41/L3dati!$CZ41</f>
        <v>0.2</v>
      </c>
      <c r="CE41" s="46">
        <f>L3dati!CV41/L3dati!$CZ41</f>
        <v>0.1</v>
      </c>
      <c r="CF41" s="46">
        <f>L3dati!CW41/L3dati!$CZ41</f>
        <v>0.13846153846153847</v>
      </c>
      <c r="CG41" s="46">
        <f>L3dati!CX41/L3dati!$CZ41</f>
        <v>1.5384615384615385E-2</v>
      </c>
      <c r="CH41" s="191">
        <f>L3dati!CY41</f>
        <v>3.828125</v>
      </c>
      <c r="CI41" s="188">
        <f>L3dati!CZ41</f>
        <v>130</v>
      </c>
      <c r="CJ41" s="46">
        <f>L3dati!DA41/L3dati!$CZ41</f>
        <v>9.2307692307692313E-2</v>
      </c>
      <c r="CK41" s="46">
        <f>L3dati!DB41/L3dati!$CZ41</f>
        <v>0.41538461538461541</v>
      </c>
      <c r="CL41" s="46">
        <f>L3dati!DC41/L3dati!$CZ41</f>
        <v>0.40769230769230769</v>
      </c>
      <c r="CM41" s="46">
        <f>L3dati!DD41/L3dati!$CZ41</f>
        <v>8.461538461538462E-2</v>
      </c>
      <c r="CN41" s="193">
        <f>L3dati!DE41</f>
        <v>100.0923076923077</v>
      </c>
      <c r="CO41" s="46">
        <f>L3dati!DF41/L3dati!$DL41</f>
        <v>0.63025210084033612</v>
      </c>
      <c r="CP41" s="46">
        <f>L3dati!DG41/L3dati!$DL41</f>
        <v>0.19327731092436976</v>
      </c>
      <c r="CQ41" s="46">
        <f>L3dati!DH41/L3dati!$DL41</f>
        <v>5.8823529411764705E-2</v>
      </c>
      <c r="CR41" s="46">
        <f>L3dati!DI41/L3dati!$DL41</f>
        <v>7.5630252100840331E-2</v>
      </c>
      <c r="CS41" s="46">
        <f>L3dati!DJ41/L3dati!$DL41</f>
        <v>4.2016806722689079E-2</v>
      </c>
      <c r="CT41" s="191">
        <f>L3dati!DK41</f>
        <v>3.5614035087719298</v>
      </c>
      <c r="CU41" s="188">
        <f>L3dati!DL41</f>
        <v>119</v>
      </c>
      <c r="CV41" s="46">
        <f>L3dati!DM41/L3dati!$DL41</f>
        <v>8.4033613445378158E-2</v>
      </c>
      <c r="CW41" s="46">
        <f>L3dati!DN41/L3dati!$DL41</f>
        <v>0.42016806722689076</v>
      </c>
      <c r="CX41" s="46">
        <f>L3dati!DO41/L3dati!$DL41</f>
        <v>0.44537815126050423</v>
      </c>
      <c r="CY41" s="46">
        <f>L3dati!DP41/L3dati!$DL41</f>
        <v>5.0420168067226892E-2</v>
      </c>
      <c r="CZ41" s="193">
        <f>L3dati!DQ41</f>
        <v>100.05882352941177</v>
      </c>
      <c r="DA41" s="46">
        <f>L3dati!DR41/L3dati!$DX41</f>
        <v>0</v>
      </c>
      <c r="DB41" s="46">
        <f>L3dati!DS41/L3dati!$DX41</f>
        <v>0.61538461538461542</v>
      </c>
      <c r="DC41" s="46">
        <f>L3dati!DT41/L3dati!$DX41</f>
        <v>7.6923076923076927E-2</v>
      </c>
      <c r="DD41" s="46">
        <f>L3dati!DU41/L3dati!$DX41</f>
        <v>0.25641025641025639</v>
      </c>
      <c r="DE41" s="46">
        <f>L3dati!DV41/L3dati!$DX41</f>
        <v>5.128205128205128E-2</v>
      </c>
      <c r="DF41" s="191">
        <f>L3dati!DW41</f>
        <v>4.6216216216216219</v>
      </c>
      <c r="DG41" s="188">
        <f>L3dati!DX41</f>
        <v>39</v>
      </c>
      <c r="DH41" s="46">
        <f>L3dati!DY41/L3dati!$DX41</f>
        <v>0.10256410256410256</v>
      </c>
      <c r="DI41" s="46">
        <f>L3dati!DZ41/L3dati!$DX41</f>
        <v>0.79487179487179482</v>
      </c>
      <c r="DJ41" s="46">
        <f>L3dati!EA41/L3dati!$DX41</f>
        <v>0.10256410256410256</v>
      </c>
      <c r="DK41" s="46">
        <f>L3dati!EB41/L3dati!$DX41</f>
        <v>0</v>
      </c>
      <c r="DL41" s="193">
        <f>L3dati!EC41</f>
        <v>95.102564102564102</v>
      </c>
      <c r="DM41" s="46">
        <f>L3dati!ED41/L3dati!$EH41</f>
        <v>0.25</v>
      </c>
      <c r="DN41" s="46">
        <f>L3dati!EE41/L3dati!$EH41</f>
        <v>0.59482758620689657</v>
      </c>
      <c r="DO41" s="46">
        <f>L3dati!EF41/L3dati!$EH41</f>
        <v>0.13793103448275862</v>
      </c>
      <c r="DP41" s="46">
        <f>L3dati!EG41/L3dati!$EH41</f>
        <v>1.7241379310344827E-2</v>
      </c>
      <c r="DQ41" s="47">
        <f>L3dati!EH41</f>
        <v>116</v>
      </c>
      <c r="DR41" s="46">
        <f>L3dati!EI41/L3dati!$EH41</f>
        <v>0.66379310344827591</v>
      </c>
      <c r="DS41" s="46">
        <f>L3dati!EJ41/L3dati!$EH41</f>
        <v>0.10344827586206896</v>
      </c>
      <c r="DT41" s="46">
        <f>L3dati!EK41/L3dati!$EH41</f>
        <v>0.1206896551724138</v>
      </c>
      <c r="DU41" s="46">
        <f>L3dati!EL41/L3dati!$EH41</f>
        <v>9.4827586206896547E-2</v>
      </c>
      <c r="DV41" s="192">
        <f>L3dati!EM41/L3dati!$EH41</f>
        <v>1.7241379310344827E-2</v>
      </c>
      <c r="DW41" s="46">
        <f>L3dati!EN41/L3dati!$ER41</f>
        <v>0.24786324786324787</v>
      </c>
      <c r="DX41" s="46">
        <f>L3dati!EO41/L3dati!$ER41</f>
        <v>0.66666666666666663</v>
      </c>
      <c r="DY41" s="46">
        <f>L3dati!EP41/L3dati!$ER41</f>
        <v>6.8376068376068383E-2</v>
      </c>
      <c r="DZ41" s="46">
        <f>L3dati!EQ41/L3dati!$ER41</f>
        <v>1.7094017094017096E-2</v>
      </c>
      <c r="EA41" s="47">
        <f>L3dati!ER41</f>
        <v>117</v>
      </c>
      <c r="EB41" s="46">
        <f>L3dati!ES41/L3dati!$ER41</f>
        <v>0.79487179487179482</v>
      </c>
      <c r="EC41" s="46">
        <f>L3dati!ET41/L3dati!$ER41</f>
        <v>8.5470085470085472E-2</v>
      </c>
      <c r="ED41" s="46">
        <f>L3dati!EU41/L3dati!$ER41</f>
        <v>6.8376068376068383E-2</v>
      </c>
      <c r="EE41" s="46">
        <f>L3dati!EV41/L3dati!$ER41</f>
        <v>5.128205128205128E-2</v>
      </c>
      <c r="EF41" s="192">
        <f>L3dati!EW41/L3dati!$ER41</f>
        <v>0</v>
      </c>
      <c r="EG41" s="46">
        <f>L3dati!EX41/L3dati!$FB41</f>
        <v>0.30952380952380953</v>
      </c>
      <c r="EH41" s="46">
        <f>L3dati!EY41/L3dati!$FB41</f>
        <v>0.5357142857142857</v>
      </c>
      <c r="EI41" s="46">
        <f>L3dati!EZ41/L3dati!$FB41</f>
        <v>0.13095238095238096</v>
      </c>
      <c r="EJ41" s="46">
        <f>L3dati!FA41/L3dati!$FB41</f>
        <v>2.3809523809523808E-2</v>
      </c>
      <c r="EK41" s="47">
        <f>L3dati!FB41</f>
        <v>84</v>
      </c>
      <c r="EL41" s="46">
        <f>L3dati!FC41/L3dati!$FB41</f>
        <v>0.63095238095238093</v>
      </c>
      <c r="EM41" s="46">
        <f>L3dati!FD41/L3dati!$FB41</f>
        <v>0.16666666666666666</v>
      </c>
      <c r="EN41" s="46">
        <f>L3dati!FE41/L3dati!$FB41</f>
        <v>5.9523809523809521E-2</v>
      </c>
      <c r="EO41" s="46">
        <f>L3dati!FF41/L3dati!$FB41</f>
        <v>0.13095238095238096</v>
      </c>
      <c r="EP41" s="46">
        <f>L3dati!FG41/L3dati!$FB41</f>
        <v>1.1904761904761904E-2</v>
      </c>
    </row>
    <row r="42" spans="1:146" s="50" customFormat="1" ht="10.5" customHeight="1" x14ac:dyDescent="0.2">
      <c r="A42" s="26">
        <v>1145</v>
      </c>
      <c r="B42" s="26"/>
      <c r="C42" s="27">
        <v>71</v>
      </c>
      <c r="D42" s="28" t="s">
        <v>190</v>
      </c>
      <c r="E42" s="27" t="s">
        <v>111</v>
      </c>
      <c r="F42" s="27" t="s">
        <v>188</v>
      </c>
      <c r="G42" s="27" t="s">
        <v>191</v>
      </c>
      <c r="H42" s="30">
        <f>L3dati!P42</f>
        <v>0</v>
      </c>
      <c r="I42" s="45"/>
      <c r="J42" s="45"/>
      <c r="K42" s="45"/>
      <c r="L42" s="45"/>
      <c r="M42" s="45"/>
      <c r="N42" s="32"/>
      <c r="O42" s="32"/>
      <c r="P42" s="30">
        <f>L3dati!X42</f>
        <v>0</v>
      </c>
      <c r="Q42" s="45"/>
      <c r="R42" s="45"/>
      <c r="S42" s="45"/>
      <c r="T42" s="45"/>
      <c r="U42" s="45"/>
      <c r="V42" s="32"/>
      <c r="W42" s="32"/>
      <c r="X42" s="30">
        <f>L3dati!AF42</f>
        <v>0</v>
      </c>
      <c r="Y42" s="45"/>
      <c r="Z42" s="45"/>
      <c r="AA42" s="45"/>
      <c r="AB42" s="45"/>
      <c r="AC42" s="45"/>
      <c r="AD42" s="32"/>
      <c r="AE42" s="32"/>
      <c r="AF42" s="184"/>
      <c r="AG42" s="184"/>
      <c r="AH42" s="184"/>
      <c r="AI42" s="184"/>
      <c r="AJ42" s="184"/>
      <c r="AK42" s="184"/>
      <c r="AL42" s="184"/>
      <c r="AM42" s="184"/>
      <c r="AN42" s="184"/>
      <c r="AO42" s="184">
        <f>L3dati!BF42/L3dati!$BM42</f>
        <v>1.0830324909747292E-2</v>
      </c>
      <c r="AP42" s="184">
        <f>L3dati!BG42/L3dati!$BM42</f>
        <v>6.8592057761732855E-2</v>
      </c>
      <c r="AQ42" s="184">
        <f>L3dati!BH42/L3dati!$BN42</f>
        <v>0</v>
      </c>
      <c r="AR42" s="203">
        <f>L3dati!BI42/L3dati!$BN42</f>
        <v>2</v>
      </c>
      <c r="AS42" s="184"/>
      <c r="AT42" s="184"/>
      <c r="AU42" s="30">
        <f>L3dati!BL42</f>
        <v>1124</v>
      </c>
      <c r="AV42" s="30">
        <f>L3dati!BM42</f>
        <v>554</v>
      </c>
      <c r="AW42" s="30">
        <f>L3dati!BN42</f>
        <v>2</v>
      </c>
      <c r="AX42" s="30">
        <f>L3dati!BO42</f>
        <v>0</v>
      </c>
      <c r="AY42" s="46">
        <f>L3dati!BP42/SUM(L3dati!$BP42:$BS42)</f>
        <v>2.9081295439524125E-2</v>
      </c>
      <c r="AZ42" s="46">
        <f>L3dati!BQ42/SUM(L3dati!$BP42:$BS42)</f>
        <v>0.12458691341705222</v>
      </c>
      <c r="BA42" s="46">
        <f>L3dati!BR42/SUM(L3dati!$BP42:$BS42)</f>
        <v>0.42663582286847324</v>
      </c>
      <c r="BB42" s="46">
        <f>L3dati!BS42/SUM(L3dati!$BP42:$BS42)</f>
        <v>0.41969596827495043</v>
      </c>
      <c r="BC42" s="185">
        <f>L3dati!BT42</f>
        <v>3.2369464639788501</v>
      </c>
      <c r="BD42" s="46">
        <f>L3dati!BU42/SUM(L3dati!$BU42:$BX42)</f>
        <v>7.699933906146729E-2</v>
      </c>
      <c r="BE42" s="46">
        <f>L3dati!BV42/SUM(L3dati!$BU42:$BX42)</f>
        <v>0.14507600793126238</v>
      </c>
      <c r="BF42" s="46">
        <f>L3dati!BW42/SUM(L3dati!$BU42:$BX42)</f>
        <v>0.49239920687376076</v>
      </c>
      <c r="BG42" s="46">
        <f>L3dati!BX42/SUM(L3dati!$BU42:$BX42)</f>
        <v>0.28552544613350961</v>
      </c>
      <c r="BH42" s="187">
        <f>L3dati!BY42</f>
        <v>2.9864507600793124</v>
      </c>
      <c r="BI42" s="46">
        <f>L3dati!BZ42/SUM(L3dati!$BZ42:$CC42)</f>
        <v>0</v>
      </c>
      <c r="BJ42" s="46">
        <f>L3dati!CA42/SUM(L3dati!$BZ42:$CC42)</f>
        <v>8.8235294117647065E-2</v>
      </c>
      <c r="BK42" s="46">
        <f>L3dati!CB42/SUM(L3dati!$BZ42:$CC42)</f>
        <v>0.33333333333333331</v>
      </c>
      <c r="BL42" s="46">
        <f>L3dati!CC42/SUM(L3dati!$BZ42:$CC42)</f>
        <v>0.57843137254901966</v>
      </c>
      <c r="BM42" s="185">
        <f>L3dati!CD42</f>
        <v>3.4901960784313726</v>
      </c>
      <c r="BN42" s="46">
        <f>L3dati!CE42/SUM(L3dati!$CE42:$CH42)</f>
        <v>5.8823529411764705E-2</v>
      </c>
      <c r="BO42" s="46">
        <f>L3dati!CF42/SUM(L3dati!$CE42:$CH42)</f>
        <v>0.12745098039215685</v>
      </c>
      <c r="BP42" s="46">
        <f>L3dati!CG42/SUM(L3dati!$CE42:$CH42)</f>
        <v>0.44117647058823528</v>
      </c>
      <c r="BQ42" s="46">
        <f>L3dati!CH42/SUM(L3dati!$CE42:$CH42)</f>
        <v>0.37254901960784315</v>
      </c>
      <c r="BR42" s="187">
        <f>L3dati!CI42</f>
        <v>3.1274509803921569</v>
      </c>
      <c r="BS42" s="46"/>
      <c r="BT42" s="46"/>
      <c r="BU42" s="46"/>
      <c r="BV42" s="46"/>
      <c r="BW42" s="185"/>
      <c r="BX42" s="46"/>
      <c r="BY42" s="46"/>
      <c r="BZ42" s="46"/>
      <c r="CA42" s="46"/>
      <c r="CB42" s="187"/>
      <c r="CC42" s="46">
        <f>L3dati!CT42/L3dati!$CZ42</f>
        <v>0.57272727272727275</v>
      </c>
      <c r="CD42" s="46">
        <f>L3dati!CU42/L3dati!$CZ42</f>
        <v>0.25454545454545452</v>
      </c>
      <c r="CE42" s="46">
        <f>L3dati!CV42/L3dati!$CZ42</f>
        <v>7.454545454545454E-2</v>
      </c>
      <c r="CF42" s="46">
        <f>L3dati!CW42/L3dati!$CZ42</f>
        <v>6.545454545454546E-2</v>
      </c>
      <c r="CG42" s="46">
        <f>L3dati!CX42/L3dati!$CZ42</f>
        <v>3.272727272727273E-2</v>
      </c>
      <c r="CH42" s="191">
        <f>L3dati!CY42</f>
        <v>3.6203007518796992</v>
      </c>
      <c r="CI42" s="188">
        <f>L3dati!CZ42</f>
        <v>550</v>
      </c>
      <c r="CJ42" s="46">
        <f>L3dati!DA42/L3dati!$CZ42</f>
        <v>4.9090909090909088E-2</v>
      </c>
      <c r="CK42" s="46">
        <f>L3dati!DB42/L3dati!$CZ42</f>
        <v>0.39454545454545453</v>
      </c>
      <c r="CL42" s="46">
        <f>L3dati!DC42/L3dati!$CZ42</f>
        <v>0.47272727272727272</v>
      </c>
      <c r="CM42" s="46">
        <f>L3dati!DD42/L3dati!$CZ42</f>
        <v>8.3636363636363634E-2</v>
      </c>
      <c r="CN42" s="193">
        <f>L3dati!DE42</f>
        <v>101.21636363636364</v>
      </c>
      <c r="CO42" s="46">
        <f>L3dati!DF42/L3dati!$DL42</f>
        <v>0.60038240917782026</v>
      </c>
      <c r="CP42" s="46">
        <f>L3dati!DG42/L3dati!$DL42</f>
        <v>0.24474187380497131</v>
      </c>
      <c r="CQ42" s="46">
        <f>L3dati!DH42/L3dati!$DL42</f>
        <v>5.9273422562141492E-2</v>
      </c>
      <c r="CR42" s="46">
        <f>L3dati!DI42/L3dati!$DL42</f>
        <v>5.9273422562141492E-2</v>
      </c>
      <c r="CS42" s="46">
        <f>L3dati!DJ42/L3dati!$DL42</f>
        <v>3.6328871892925434E-2</v>
      </c>
      <c r="CT42" s="191">
        <f>L3dati!DK42</f>
        <v>3.5615079365079363</v>
      </c>
      <c r="CU42" s="188">
        <f>L3dati!DL42</f>
        <v>523</v>
      </c>
      <c r="CV42" s="46">
        <f>L3dati!DM42/L3dati!$DL42</f>
        <v>5.5449330783938815E-2</v>
      </c>
      <c r="CW42" s="46">
        <f>L3dati!DN42/L3dati!$DL42</f>
        <v>0.34416826003824091</v>
      </c>
      <c r="CX42" s="46">
        <f>L3dati!DO42/L3dati!$DL42</f>
        <v>0.5124282982791587</v>
      </c>
      <c r="CY42" s="46">
        <f>L3dati!DP42/L3dati!$DL42</f>
        <v>8.7954110898661564E-2</v>
      </c>
      <c r="CZ42" s="193">
        <f>L3dati!DQ42</f>
        <v>101.93499043977056</v>
      </c>
      <c r="DA42" s="46">
        <f>L3dati!DR42/L3dati!$DX42</f>
        <v>0</v>
      </c>
      <c r="DB42" s="46">
        <f>L3dati!DS42/L3dati!$DX42</f>
        <v>0.59909909909909909</v>
      </c>
      <c r="DC42" s="46">
        <f>L3dati!DT42/L3dati!$DX42</f>
        <v>0.19369369369369369</v>
      </c>
      <c r="DD42" s="46">
        <f>L3dati!DU42/L3dati!$DX42</f>
        <v>0.16216216216216217</v>
      </c>
      <c r="DE42" s="46">
        <f>L3dati!DV42/L3dati!$DX42</f>
        <v>4.5045045045045043E-2</v>
      </c>
      <c r="DF42" s="191">
        <f>L3dati!DW42</f>
        <v>4.5424528301886795</v>
      </c>
      <c r="DG42" s="188">
        <f>L3dati!DX42</f>
        <v>222</v>
      </c>
      <c r="DH42" s="46">
        <f>L3dati!DY42/L3dati!$DX42</f>
        <v>0.13063063063063063</v>
      </c>
      <c r="DI42" s="46">
        <f>L3dati!DZ42/L3dati!$DX42</f>
        <v>0.64414414414414412</v>
      </c>
      <c r="DJ42" s="46">
        <f>L3dati!EA42/L3dati!$DX42</f>
        <v>0.22072072072072071</v>
      </c>
      <c r="DK42" s="46">
        <f>L3dati!EB42/L3dati!$DX42</f>
        <v>4.5045045045045045E-3</v>
      </c>
      <c r="DL42" s="193">
        <f>L3dati!EC42</f>
        <v>97.076576576576571</v>
      </c>
      <c r="DM42" s="46">
        <f>L3dati!ED42/L3dati!$EH42</f>
        <v>0.22093023255813954</v>
      </c>
      <c r="DN42" s="46">
        <f>L3dati!EE42/L3dati!$EH42</f>
        <v>0.63178294573643412</v>
      </c>
      <c r="DO42" s="46">
        <f>L3dati!EF42/L3dati!$EH42</f>
        <v>0.1375968992248062</v>
      </c>
      <c r="DP42" s="46">
        <f>L3dati!EG42/L3dati!$EH42</f>
        <v>9.6899224806201549E-3</v>
      </c>
      <c r="DQ42" s="47">
        <f>L3dati!EH42</f>
        <v>516</v>
      </c>
      <c r="DR42" s="46">
        <f>L3dati!EI42/L3dati!$EH42</f>
        <v>0.6763565891472868</v>
      </c>
      <c r="DS42" s="46">
        <f>L3dati!EJ42/L3dati!$EH42</f>
        <v>0.10852713178294573</v>
      </c>
      <c r="DT42" s="46">
        <f>L3dati!EK42/L3dati!$EH42</f>
        <v>9.6899224806201556E-2</v>
      </c>
      <c r="DU42" s="46">
        <f>L3dati!EL42/L3dati!$EH42</f>
        <v>9.3023255813953487E-2</v>
      </c>
      <c r="DV42" s="192">
        <f>L3dati!EM42/L3dati!$EH42</f>
        <v>2.5193798449612403E-2</v>
      </c>
      <c r="DW42" s="46">
        <f>L3dati!EN42/L3dati!$ER42</f>
        <v>0.26811594202898553</v>
      </c>
      <c r="DX42" s="46">
        <f>L3dati!EO42/L3dati!$ER42</f>
        <v>0.59782608695652173</v>
      </c>
      <c r="DY42" s="46">
        <f>L3dati!EP42/L3dati!$ER42</f>
        <v>0.13043478260869565</v>
      </c>
      <c r="DZ42" s="46">
        <f>L3dati!EQ42/L3dati!$ER42</f>
        <v>3.6231884057971015E-3</v>
      </c>
      <c r="EA42" s="47">
        <f>L3dati!ER42</f>
        <v>552</v>
      </c>
      <c r="EB42" s="46">
        <f>L3dati!ES42/L3dati!$ER42</f>
        <v>0.71557971014492749</v>
      </c>
      <c r="EC42" s="46">
        <f>L3dati!ET42/L3dati!$ER42</f>
        <v>0.10326086956521739</v>
      </c>
      <c r="ED42" s="46">
        <f>L3dati!EU42/L3dati!$ER42</f>
        <v>8.8768115942028991E-2</v>
      </c>
      <c r="EE42" s="46">
        <f>L3dati!EV42/L3dati!$ER42</f>
        <v>8.1521739130434784E-2</v>
      </c>
      <c r="EF42" s="192">
        <f>L3dati!EW42/L3dati!$ER42</f>
        <v>1.0869565217391304E-2</v>
      </c>
      <c r="EG42" s="46">
        <f>L3dati!EX42/L3dati!$FB42</f>
        <v>0.21082621082621084</v>
      </c>
      <c r="EH42" s="46">
        <f>L3dati!EY42/L3dati!$FB42</f>
        <v>0.62393162393162394</v>
      </c>
      <c r="EI42" s="46">
        <f>L3dati!EZ42/L3dati!$FB42</f>
        <v>0.150997150997151</v>
      </c>
      <c r="EJ42" s="46">
        <f>L3dati!FA42/L3dati!$FB42</f>
        <v>1.4245014245014245E-2</v>
      </c>
      <c r="EK42" s="47">
        <f>L3dati!FB42</f>
        <v>351</v>
      </c>
      <c r="EL42" s="46">
        <f>L3dati!FC42/L3dati!$FB42</f>
        <v>0.60683760683760679</v>
      </c>
      <c r="EM42" s="46">
        <f>L3dati!FD42/L3dati!$FB42</f>
        <v>0.18233618233618235</v>
      </c>
      <c r="EN42" s="46">
        <f>L3dati!FE42/L3dati!$FB42</f>
        <v>9.1168091168091173E-2</v>
      </c>
      <c r="EO42" s="46">
        <f>L3dati!FF42/L3dati!$FB42</f>
        <v>8.2621082621082614E-2</v>
      </c>
      <c r="EP42" s="46">
        <f>L3dati!FG42/L3dati!$FB42</f>
        <v>3.7037037037037035E-2</v>
      </c>
    </row>
    <row r="43" spans="1:146" s="50" customFormat="1" ht="10.5" customHeight="1" x14ac:dyDescent="0.2">
      <c r="A43" s="26">
        <v>1147</v>
      </c>
      <c r="B43" s="26"/>
      <c r="C43" s="27">
        <v>72</v>
      </c>
      <c r="D43" s="28" t="s">
        <v>192</v>
      </c>
      <c r="E43" s="27" t="s">
        <v>111</v>
      </c>
      <c r="F43" s="27" t="s">
        <v>188</v>
      </c>
      <c r="G43" s="27" t="s">
        <v>193</v>
      </c>
      <c r="H43" s="30">
        <f>L3dati!P43</f>
        <v>0</v>
      </c>
      <c r="I43" s="45"/>
      <c r="J43" s="45"/>
      <c r="K43" s="45"/>
      <c r="L43" s="45"/>
      <c r="M43" s="45"/>
      <c r="N43" s="32"/>
      <c r="O43" s="32"/>
      <c r="P43" s="30">
        <f>L3dati!X43</f>
        <v>0</v>
      </c>
      <c r="Q43" s="45"/>
      <c r="R43" s="45"/>
      <c r="S43" s="45"/>
      <c r="T43" s="45"/>
      <c r="U43" s="45"/>
      <c r="V43" s="32"/>
      <c r="W43" s="32"/>
      <c r="X43" s="30">
        <f>L3dati!AF43</f>
        <v>0</v>
      </c>
      <c r="Y43" s="45"/>
      <c r="Z43" s="45"/>
      <c r="AA43" s="45"/>
      <c r="AB43" s="45"/>
      <c r="AC43" s="45"/>
      <c r="AD43" s="32"/>
      <c r="AE43" s="32"/>
      <c r="AF43" s="184"/>
      <c r="AG43" s="184"/>
      <c r="AH43" s="184"/>
      <c r="AI43" s="184"/>
      <c r="AJ43" s="184"/>
      <c r="AK43" s="184"/>
      <c r="AL43" s="184"/>
      <c r="AM43" s="184"/>
      <c r="AN43" s="184"/>
      <c r="AO43" s="184">
        <f>L3dati!BF43/L3dati!$BM43</f>
        <v>0.375</v>
      </c>
      <c r="AP43" s="184">
        <f>L3dati!BG43/L3dati!$BM43</f>
        <v>0</v>
      </c>
      <c r="AQ43" s="184"/>
      <c r="AR43" s="184"/>
      <c r="AS43" s="184"/>
      <c r="AT43" s="184"/>
      <c r="AU43" s="30">
        <f>L3dati!BL43</f>
        <v>98</v>
      </c>
      <c r="AV43" s="30">
        <f>L3dati!BM43</f>
        <v>8</v>
      </c>
      <c r="AW43" s="30">
        <f>L3dati!BN43</f>
        <v>0</v>
      </c>
      <c r="AX43" s="30">
        <f>L3dati!BO43</f>
        <v>0</v>
      </c>
      <c r="AY43" s="46">
        <f>L3dati!BP43/SUM(L3dati!$BP43:$BS43)</f>
        <v>2.8846153846153848E-2</v>
      </c>
      <c r="AZ43" s="46">
        <f>L3dati!BQ43/SUM(L3dati!$BP43:$BS43)</f>
        <v>7.6923076923076927E-2</v>
      </c>
      <c r="BA43" s="46">
        <f>L3dati!BR43/SUM(L3dati!$BP43:$BS43)</f>
        <v>0.46153846153846156</v>
      </c>
      <c r="BB43" s="46">
        <f>L3dati!BS43/SUM(L3dati!$BP43:$BS43)</f>
        <v>0.43269230769230771</v>
      </c>
      <c r="BC43" s="185">
        <f>L3dati!BT43</f>
        <v>3.2980769230769229</v>
      </c>
      <c r="BD43" s="46">
        <f>L3dati!BU43/SUM(L3dati!$BU43:$BX43)</f>
        <v>3.8461538461538464E-2</v>
      </c>
      <c r="BE43" s="46">
        <f>L3dati!BV43/SUM(L3dati!$BU43:$BX43)</f>
        <v>6.7307692307692304E-2</v>
      </c>
      <c r="BF43" s="46">
        <f>L3dati!BW43/SUM(L3dati!$BU43:$BX43)</f>
        <v>0.52884615384615385</v>
      </c>
      <c r="BG43" s="46">
        <f>L3dati!BX43/SUM(L3dati!$BU43:$BX43)</f>
        <v>0.36538461538461536</v>
      </c>
      <c r="BH43" s="187">
        <f>L3dati!BY43</f>
        <v>3.2211538461538463</v>
      </c>
      <c r="BI43" s="46">
        <f>L3dati!BZ43/SUM(L3dati!$BZ43:$CC43)</f>
        <v>0</v>
      </c>
      <c r="BJ43" s="46">
        <f>L3dati!CA43/SUM(L3dati!$BZ43:$CC43)</f>
        <v>0</v>
      </c>
      <c r="BK43" s="46">
        <f>L3dati!CB43/SUM(L3dati!$BZ43:$CC43)</f>
        <v>0.33333333333333331</v>
      </c>
      <c r="BL43" s="46">
        <f>L3dati!CC43/SUM(L3dati!$BZ43:$CC43)</f>
        <v>0.66666666666666663</v>
      </c>
      <c r="BM43" s="185">
        <f>L3dati!CD43</f>
        <v>3.6666666666666665</v>
      </c>
      <c r="BN43" s="46">
        <f>L3dati!CE43/SUM(L3dati!$CE43:$CH43)</f>
        <v>0.33333333333333331</v>
      </c>
      <c r="BO43" s="46">
        <f>L3dati!CF43/SUM(L3dati!$CE43:$CH43)</f>
        <v>0</v>
      </c>
      <c r="BP43" s="46">
        <f>L3dati!CG43/SUM(L3dati!$CE43:$CH43)</f>
        <v>0</v>
      </c>
      <c r="BQ43" s="46">
        <f>L3dati!CH43/SUM(L3dati!$CE43:$CH43)</f>
        <v>0.66666666666666663</v>
      </c>
      <c r="BR43" s="187">
        <f>L3dati!CI43</f>
        <v>3</v>
      </c>
      <c r="BS43" s="46"/>
      <c r="BT43" s="46"/>
      <c r="BU43" s="46"/>
      <c r="BV43" s="46"/>
      <c r="BW43" s="185"/>
      <c r="BX43" s="46"/>
      <c r="BY43" s="46"/>
      <c r="BZ43" s="46"/>
      <c r="CA43" s="46"/>
      <c r="CB43" s="187"/>
      <c r="CC43" s="46">
        <f>L3dati!CT43/L3dati!$CZ43</f>
        <v>0.74736842105263157</v>
      </c>
      <c r="CD43" s="46">
        <f>L3dati!CU43/L3dati!$CZ43</f>
        <v>0.12631578947368421</v>
      </c>
      <c r="CE43" s="46">
        <f>L3dati!CV43/L3dati!$CZ43</f>
        <v>5.2631578947368418E-2</v>
      </c>
      <c r="CF43" s="46">
        <f>L3dati!CW43/L3dati!$CZ43</f>
        <v>3.1578947368421054E-2</v>
      </c>
      <c r="CG43" s="46">
        <f>L3dati!CX43/L3dati!$CZ43</f>
        <v>4.2105263157894736E-2</v>
      </c>
      <c r="CH43" s="191">
        <f>L3dati!CY43</f>
        <v>3.3406593406593408</v>
      </c>
      <c r="CI43" s="188">
        <f>L3dati!CZ43</f>
        <v>95</v>
      </c>
      <c r="CJ43" s="46">
        <f>L3dati!DA43/L3dati!$CZ43</f>
        <v>0.14736842105263157</v>
      </c>
      <c r="CK43" s="46">
        <f>L3dati!DB43/L3dati!$CZ43</f>
        <v>0.45263157894736844</v>
      </c>
      <c r="CL43" s="46">
        <f>L3dati!DC43/L3dati!$CZ43</f>
        <v>0.33684210526315789</v>
      </c>
      <c r="CM43" s="46">
        <f>L3dati!DD43/L3dati!$CZ43</f>
        <v>6.3157894736842107E-2</v>
      </c>
      <c r="CN43" s="193">
        <f>L3dati!DE43</f>
        <v>99</v>
      </c>
      <c r="CO43" s="46">
        <f>L3dati!DF43/L3dati!$DL43</f>
        <v>0.20689655172413793</v>
      </c>
      <c r="CP43" s="46">
        <f>L3dati!DG43/L3dati!$DL43</f>
        <v>0.34482758620689657</v>
      </c>
      <c r="CQ43" s="46">
        <f>L3dati!DH43/L3dati!$DL43</f>
        <v>0.10344827586206896</v>
      </c>
      <c r="CR43" s="46">
        <f>L3dati!DI43/L3dati!$DL43</f>
        <v>0.31034482758620691</v>
      </c>
      <c r="CS43" s="46">
        <f>L3dati!DJ43/L3dati!$DL43</f>
        <v>3.4482758620689655E-2</v>
      </c>
      <c r="CT43" s="191">
        <f>L3dati!DK43</f>
        <v>4.5357142857142856</v>
      </c>
      <c r="CU43" s="188">
        <f>L3dati!DL43</f>
        <v>29</v>
      </c>
      <c r="CV43" s="46">
        <f>L3dati!DM43/L3dati!$DL43</f>
        <v>0.27586206896551724</v>
      </c>
      <c r="CW43" s="46">
        <f>L3dati!DN43/L3dati!$DL43</f>
        <v>0.37931034482758619</v>
      </c>
      <c r="CX43" s="46">
        <f>L3dati!DO43/L3dati!$DL43</f>
        <v>0.34482758620689657</v>
      </c>
      <c r="CY43" s="46">
        <f>L3dati!DP43/L3dati!$DL43</f>
        <v>0</v>
      </c>
      <c r="CZ43" s="193">
        <f>L3dati!DQ43</f>
        <v>96.172413793103445</v>
      </c>
      <c r="DA43" s="46">
        <f>L3dati!DR43/L3dati!$DX43</f>
        <v>0</v>
      </c>
      <c r="DB43" s="46">
        <f>L3dati!DS43/L3dati!$DX43</f>
        <v>7.1428571428571425E-2</v>
      </c>
      <c r="DC43" s="46">
        <f>L3dati!DT43/L3dati!$DX43</f>
        <v>0.35714285714285715</v>
      </c>
      <c r="DD43" s="46">
        <f>L3dati!DU43/L3dati!$DX43</f>
        <v>0.5714285714285714</v>
      </c>
      <c r="DE43" s="46">
        <f>L3dati!DV43/L3dati!$DX43</f>
        <v>0</v>
      </c>
      <c r="DF43" s="191">
        <f>L3dati!DW43</f>
        <v>5.5</v>
      </c>
      <c r="DG43" s="188">
        <f>L3dati!DX43</f>
        <v>14</v>
      </c>
      <c r="DH43" s="46">
        <f>L3dati!DY43/L3dati!$DX43</f>
        <v>0.21428571428571427</v>
      </c>
      <c r="DI43" s="46">
        <f>L3dati!DZ43/L3dati!$DX43</f>
        <v>0.7857142857142857</v>
      </c>
      <c r="DJ43" s="46">
        <f>L3dati!EA43/L3dati!$DX43</f>
        <v>0</v>
      </c>
      <c r="DK43" s="46">
        <f>L3dati!EB43/L3dati!$DX43</f>
        <v>0</v>
      </c>
      <c r="DL43" s="193">
        <f>L3dati!EC43</f>
        <v>93.5</v>
      </c>
      <c r="DM43" s="46">
        <f>L3dati!ED43/L3dati!$EH43</f>
        <v>0.22340425531914893</v>
      </c>
      <c r="DN43" s="46">
        <f>L3dati!EE43/L3dati!$EH43</f>
        <v>0.52127659574468088</v>
      </c>
      <c r="DO43" s="46">
        <f>L3dati!EF43/L3dati!$EH43</f>
        <v>0.24468085106382978</v>
      </c>
      <c r="DP43" s="46">
        <f>L3dati!EG43/L3dati!$EH43</f>
        <v>1.0638297872340425E-2</v>
      </c>
      <c r="DQ43" s="47">
        <f>L3dati!EH43</f>
        <v>94</v>
      </c>
      <c r="DR43" s="46">
        <f>L3dati!EI43/L3dati!$EH43</f>
        <v>0.39361702127659576</v>
      </c>
      <c r="DS43" s="46">
        <f>L3dati!EJ43/L3dati!$EH43</f>
        <v>0.57446808510638303</v>
      </c>
      <c r="DT43" s="46">
        <f>L3dati!EK43/L3dati!$EH43</f>
        <v>0</v>
      </c>
      <c r="DU43" s="46">
        <f>L3dati!EL43/L3dati!$EH43</f>
        <v>3.1914893617021274E-2</v>
      </c>
      <c r="DV43" s="192">
        <f>L3dati!EM43/L3dati!$EH43</f>
        <v>0</v>
      </c>
      <c r="DW43" s="46">
        <f>L3dati!EN43/L3dati!$ER43</f>
        <v>0.42307692307692307</v>
      </c>
      <c r="DX43" s="46">
        <f>L3dati!EO43/L3dati!$ER43</f>
        <v>0.44230769230769229</v>
      </c>
      <c r="DY43" s="46">
        <f>L3dati!EP43/L3dati!$ER43</f>
        <v>9.6153846153846159E-2</v>
      </c>
      <c r="DZ43" s="46">
        <f>L3dati!EQ43/L3dati!$ER43</f>
        <v>3.8461538461538464E-2</v>
      </c>
      <c r="EA43" s="47">
        <f>L3dati!ER43</f>
        <v>52</v>
      </c>
      <c r="EB43" s="46">
        <f>L3dati!ES43/L3dati!$ER43</f>
        <v>0.55769230769230771</v>
      </c>
      <c r="EC43" s="46">
        <f>L3dati!ET43/L3dati!$ER43</f>
        <v>0.30769230769230771</v>
      </c>
      <c r="ED43" s="46">
        <f>L3dati!EU43/L3dati!$ER43</f>
        <v>1.9230769230769232E-2</v>
      </c>
      <c r="EE43" s="46">
        <f>L3dati!EV43/L3dati!$ER43</f>
        <v>7.6923076923076927E-2</v>
      </c>
      <c r="EF43" s="192">
        <f>L3dati!EW43/L3dati!$ER43</f>
        <v>3.8461538461538464E-2</v>
      </c>
      <c r="EG43" s="46">
        <f>L3dati!EX43/L3dati!$FB43</f>
        <v>0.25</v>
      </c>
      <c r="EH43" s="46">
        <f>L3dati!EY43/L3dati!$FB43</f>
        <v>0.5</v>
      </c>
      <c r="EI43" s="46">
        <f>L3dati!EZ43/L3dati!$FB43</f>
        <v>0.15</v>
      </c>
      <c r="EJ43" s="46">
        <f>L3dati!FA43/L3dati!$FB43</f>
        <v>0.1</v>
      </c>
      <c r="EK43" s="47">
        <f>L3dati!FB43</f>
        <v>20</v>
      </c>
      <c r="EL43" s="46">
        <f>L3dati!FC43/L3dati!$FB43</f>
        <v>0.45</v>
      </c>
      <c r="EM43" s="46">
        <f>L3dati!FD43/L3dati!$FB43</f>
        <v>0.3</v>
      </c>
      <c r="EN43" s="46">
        <f>L3dati!FE43/L3dati!$FB43</f>
        <v>0</v>
      </c>
      <c r="EO43" s="46">
        <f>L3dati!FF43/L3dati!$FB43</f>
        <v>0.1</v>
      </c>
      <c r="EP43" s="46">
        <f>L3dati!FG43/L3dati!$FB43</f>
        <v>0.15</v>
      </c>
    </row>
    <row r="44" spans="1:146" s="50" customFormat="1" ht="10.5" customHeight="1" x14ac:dyDescent="0.2">
      <c r="A44" s="26">
        <v>1093</v>
      </c>
      <c r="B44" s="26"/>
      <c r="C44" s="27">
        <v>73</v>
      </c>
      <c r="D44" s="28" t="s">
        <v>194</v>
      </c>
      <c r="E44" s="27" t="s">
        <v>111</v>
      </c>
      <c r="F44" s="27" t="s">
        <v>188</v>
      </c>
      <c r="G44" s="27" t="s">
        <v>195</v>
      </c>
      <c r="H44" s="30">
        <f>L3dati!P44</f>
        <v>82</v>
      </c>
      <c r="I44" s="45">
        <f>L3dati!Q44/L3dati!$P44</f>
        <v>0.24390243902439024</v>
      </c>
      <c r="J44" s="45">
        <f>L3dati!R44/L3dati!$P44</f>
        <v>0.47560975609756095</v>
      </c>
      <c r="K44" s="45">
        <f>L3dati!S44/L3dati!$P44</f>
        <v>0.1951219512195122</v>
      </c>
      <c r="L44" s="45">
        <f>L3dati!T44/L3dati!$P44</f>
        <v>1.2195121951219513E-2</v>
      </c>
      <c r="M44" s="45">
        <f>L3dati!U44/L3dati!$P44</f>
        <v>7.3170731707317069E-2</v>
      </c>
      <c r="N44" s="32">
        <f>L3dati!V44</f>
        <v>77.648648648648646</v>
      </c>
      <c r="O44" s="32" t="str">
        <f>L3dati!W44</f>
        <v>x</v>
      </c>
      <c r="P44" s="30">
        <f>L3dati!X44</f>
        <v>77</v>
      </c>
      <c r="Q44" s="45">
        <f>L3dati!Y44/L3dati!$X44</f>
        <v>0.35064935064935066</v>
      </c>
      <c r="R44" s="45">
        <f>L3dati!Z44/L3dati!$X44</f>
        <v>0.33766233766233766</v>
      </c>
      <c r="S44" s="45">
        <f>L3dati!AA44/L3dati!$X44</f>
        <v>0.25974025974025972</v>
      </c>
      <c r="T44" s="45">
        <f>L3dati!AB44/L3dati!$X44</f>
        <v>0</v>
      </c>
      <c r="U44" s="45">
        <f>L3dati!AC44/L3dati!$X44</f>
        <v>5.1948051948051951E-2</v>
      </c>
      <c r="V44" s="32">
        <f>L3dati!AD44</f>
        <v>78.264840182648413</v>
      </c>
      <c r="W44" s="32" t="str">
        <f>L3dati!AE44</f>
        <v>x</v>
      </c>
      <c r="X44" s="30">
        <f>L3dati!AF44</f>
        <v>84</v>
      </c>
      <c r="Y44" s="45">
        <f>L3dati!AG44/L3dati!$AF44</f>
        <v>0.32142857142857145</v>
      </c>
      <c r="Z44" s="45">
        <f>L3dati!AH44/L3dati!$AF44</f>
        <v>0.33333333333333331</v>
      </c>
      <c r="AA44" s="45">
        <f>L3dati!AI44/L3dati!$AF44</f>
        <v>0.26190476190476192</v>
      </c>
      <c r="AB44" s="45">
        <f>L3dati!AJ44/L3dati!$AF44</f>
        <v>0</v>
      </c>
      <c r="AC44" s="45">
        <f>L3dati!AK44/L3dati!$AF44</f>
        <v>8.3333333333333329E-2</v>
      </c>
      <c r="AD44" s="32">
        <f>L3dati!AL44</f>
        <v>76.751054852320678</v>
      </c>
      <c r="AE44" s="32" t="str">
        <f>L3dati!AM44</f>
        <v>x</v>
      </c>
      <c r="AF44" s="184">
        <f>L3dati!AW44/L3dati!$H44</f>
        <v>0.59166666666666667</v>
      </c>
      <c r="AG44" s="184">
        <f>L3dati!AX44/L3dati!$H44</f>
        <v>0.28333333333333333</v>
      </c>
      <c r="AH44" s="184">
        <f>L3dati!AY44/L3dati!$H44</f>
        <v>0.125</v>
      </c>
      <c r="AI44" s="184">
        <f>L3dati!AZ44/L3dati!$P44</f>
        <v>0.6097560975609756</v>
      </c>
      <c r="AJ44" s="184">
        <f>L3dati!BA44/L3dati!$P44</f>
        <v>0.26829268292682928</v>
      </c>
      <c r="AK44" s="184">
        <f>L3dati!BB44/L3dati!$P44</f>
        <v>0.12195121951219512</v>
      </c>
      <c r="AL44" s="184">
        <f>L3dati!BC44/L3dati!$X44</f>
        <v>0.59740259740259738</v>
      </c>
      <c r="AM44" s="184">
        <f>L3dati!BD44/L3dati!$X44</f>
        <v>0.25974025974025972</v>
      </c>
      <c r="AN44" s="184">
        <f>L3dati!BE44/L3dati!$X44</f>
        <v>0.14285714285714285</v>
      </c>
      <c r="AO44" s="184">
        <f>L3dati!BF44/L3dati!$BM44</f>
        <v>0.11538461538461539</v>
      </c>
      <c r="AP44" s="184">
        <f>L3dati!BG44/L3dati!$BM44</f>
        <v>1.9230769230769232E-2</v>
      </c>
      <c r="AQ44" s="184">
        <f>L3dati!BH44/L3dati!$BN44</f>
        <v>5.7692307692307696E-2</v>
      </c>
      <c r="AR44" s="184">
        <f>L3dati!BI44/L3dati!$BN44</f>
        <v>6.4102564102564097E-2</v>
      </c>
      <c r="AS44" s="184">
        <f>L3dati!BJ44/L3dati!BO44</f>
        <v>0.12686567164179105</v>
      </c>
      <c r="AT44" s="184">
        <f>L3dati!BK44/L3dati!BO44</f>
        <v>2.9850746268656716E-2</v>
      </c>
      <c r="AU44" s="30">
        <f>L3dati!BL44</f>
        <v>79</v>
      </c>
      <c r="AV44" s="30">
        <f>L3dati!BM44</f>
        <v>104</v>
      </c>
      <c r="AW44" s="30">
        <f>L3dati!BN44</f>
        <v>156</v>
      </c>
      <c r="AX44" s="30">
        <f>L3dati!BO44</f>
        <v>134</v>
      </c>
      <c r="AY44" s="46">
        <f>L3dati!BP44/SUM(L3dati!$BP44:$BS44)</f>
        <v>2.6690391459074734E-2</v>
      </c>
      <c r="AZ44" s="46">
        <f>L3dati!BQ44/SUM(L3dati!$BP44:$BS44)</f>
        <v>8.5409252669039148E-2</v>
      </c>
      <c r="BA44" s="46">
        <f>L3dati!BR44/SUM(L3dati!$BP44:$BS44)</f>
        <v>0.43416370106761565</v>
      </c>
      <c r="BB44" s="46">
        <f>L3dati!BS44/SUM(L3dati!$BP44:$BS44)</f>
        <v>0.45373665480427045</v>
      </c>
      <c r="BC44" s="185">
        <f>L3dati!BT44</f>
        <v>3.314946619217082</v>
      </c>
      <c r="BD44" s="46">
        <f>L3dati!BU44/SUM(L3dati!$BU44:$BX44)</f>
        <v>4.6263345195729534E-2</v>
      </c>
      <c r="BE44" s="46">
        <f>L3dati!BV44/SUM(L3dati!$BU44:$BX44)</f>
        <v>0.12811387900355872</v>
      </c>
      <c r="BF44" s="46">
        <f>L3dati!BW44/SUM(L3dati!$BU44:$BX44)</f>
        <v>0.49466192170818507</v>
      </c>
      <c r="BG44" s="46">
        <f>L3dati!BX44/SUM(L3dati!$BU44:$BX44)</f>
        <v>0.33096085409252668</v>
      </c>
      <c r="BH44" s="187">
        <f>L3dati!BY44</f>
        <v>3.1103202846975089</v>
      </c>
      <c r="BI44" s="46">
        <f>L3dati!BZ44/SUM(L3dati!$BZ44:$CC44)</f>
        <v>1.9561815336463225E-2</v>
      </c>
      <c r="BJ44" s="46">
        <f>L3dati!CA44/SUM(L3dati!$BZ44:$CC44)</f>
        <v>0.10485133020344288</v>
      </c>
      <c r="BK44" s="46">
        <f>L3dati!CB44/SUM(L3dati!$BZ44:$CC44)</f>
        <v>0.44757433489827858</v>
      </c>
      <c r="BL44" s="46">
        <f>L3dati!CC44/SUM(L3dati!$BZ44:$CC44)</f>
        <v>0.42801251956181535</v>
      </c>
      <c r="BM44" s="185">
        <f>L3dati!CD44</f>
        <v>3.284037558685446</v>
      </c>
      <c r="BN44" s="46">
        <f>L3dati!CE44/SUM(L3dati!$CE44:$CH44)</f>
        <v>5.39906103286385E-2</v>
      </c>
      <c r="BO44" s="46">
        <f>L3dati!CF44/SUM(L3dati!$CE44:$CH44)</f>
        <v>0.13771517996870108</v>
      </c>
      <c r="BP44" s="46">
        <f>L3dati!CG44/SUM(L3dati!$CE44:$CH44)</f>
        <v>0.51486697965571204</v>
      </c>
      <c r="BQ44" s="46">
        <f>L3dati!CH44/SUM(L3dati!$CE44:$CH44)</f>
        <v>0.29342723004694837</v>
      </c>
      <c r="BR44" s="187">
        <f>L3dati!CI44</f>
        <v>3.0477308294209702</v>
      </c>
      <c r="BS44" s="46">
        <f>L3dati!CJ44/SUM(L3dati!$CJ44:$CM44)</f>
        <v>2.2064617809298661E-2</v>
      </c>
      <c r="BT44" s="46">
        <f>L3dati!CK44/SUM(L3dati!$CJ44:$CM44)</f>
        <v>9.7714736012608355E-2</v>
      </c>
      <c r="BU44" s="46">
        <f>L3dati!CL44/SUM(L3dati!$CJ44:$CM44)</f>
        <v>0.44208037825059104</v>
      </c>
      <c r="BV44" s="46">
        <f>L3dati!CM44/SUM(L3dati!$CJ44:$CM44)</f>
        <v>0.43814026792750199</v>
      </c>
      <c r="BW44" s="185">
        <f>L3dati!CN44</f>
        <v>3.2962962962962963</v>
      </c>
      <c r="BX44" s="46">
        <f>L3dati!CO44/SUM(L3dati!$CO44:$CR44)</f>
        <v>4.2553191489361701E-2</v>
      </c>
      <c r="BY44" s="46">
        <f>L3dati!CP44/SUM(L3dati!$CO44:$CR44)</f>
        <v>0.13081166272655634</v>
      </c>
      <c r="BZ44" s="46">
        <f>L3dati!CQ44/SUM(L3dati!$CO44:$CR44)</f>
        <v>0.50591016548463352</v>
      </c>
      <c r="CA44" s="46">
        <f>L3dati!CR44/SUM(L3dati!$CO44:$CR44)</f>
        <v>0.3207249802994484</v>
      </c>
      <c r="CB44" s="187">
        <f>L3dati!CS44</f>
        <v>3.1048069345941687</v>
      </c>
      <c r="CC44" s="46">
        <f>L3dati!CT44/L3dati!$CZ44</f>
        <v>0.50724637681159424</v>
      </c>
      <c r="CD44" s="46">
        <f>L3dati!CU44/L3dati!$CZ44</f>
        <v>0.24637681159420291</v>
      </c>
      <c r="CE44" s="46">
        <f>L3dati!CV44/L3dati!$CZ44</f>
        <v>0.18840579710144928</v>
      </c>
      <c r="CF44" s="46">
        <f>L3dati!CW44/L3dati!$CZ44</f>
        <v>5.7971014492753624E-2</v>
      </c>
      <c r="CG44" s="46">
        <f>L3dati!CX44/L3dati!$CZ44</f>
        <v>0</v>
      </c>
      <c r="CH44" s="191">
        <f>L3dati!CY44</f>
        <v>3.7971014492753623</v>
      </c>
      <c r="CI44" s="188">
        <f>L3dati!CZ44</f>
        <v>69</v>
      </c>
      <c r="CJ44" s="46">
        <f>L3dati!DA44/L3dati!$CZ44</f>
        <v>0.18840579710144928</v>
      </c>
      <c r="CK44" s="46">
        <f>L3dati!DB44/L3dati!$CZ44</f>
        <v>0.49275362318840582</v>
      </c>
      <c r="CL44" s="46">
        <f>L3dati!DC44/L3dati!$CZ44</f>
        <v>0.2608695652173913</v>
      </c>
      <c r="CM44" s="46">
        <f>L3dati!DD44/L3dati!$CZ44</f>
        <v>5.7971014492753624E-2</v>
      </c>
      <c r="CN44" s="193">
        <f>L3dati!DE44</f>
        <v>97.347826086956516</v>
      </c>
      <c r="CO44" s="46">
        <f>L3dati!DF44/L3dati!$DL44</f>
        <v>7.8947368421052627E-2</v>
      </c>
      <c r="CP44" s="46">
        <f>L3dati!DG44/L3dati!$DL44</f>
        <v>0.5</v>
      </c>
      <c r="CQ44" s="46">
        <f>L3dati!DH44/L3dati!$DL44</f>
        <v>0.26315789473684209</v>
      </c>
      <c r="CR44" s="46">
        <f>L3dati!DI44/L3dati!$DL44</f>
        <v>0.15789473684210525</v>
      </c>
      <c r="CS44" s="46">
        <f>L3dati!DJ44/L3dati!$DL44</f>
        <v>0</v>
      </c>
      <c r="CT44" s="191">
        <f>L3dati!DK44</f>
        <v>4.5</v>
      </c>
      <c r="CU44" s="188">
        <f>L3dati!DL44</f>
        <v>38</v>
      </c>
      <c r="CV44" s="46">
        <f>L3dati!DM44/L3dati!$DL44</f>
        <v>0.47368421052631576</v>
      </c>
      <c r="CW44" s="46">
        <f>L3dati!DN44/L3dati!$DL44</f>
        <v>0.36842105263157893</v>
      </c>
      <c r="CX44" s="46">
        <f>L3dati!DO44/L3dati!$DL44</f>
        <v>0.15789473684210525</v>
      </c>
      <c r="CY44" s="46">
        <f>L3dati!DP44/L3dati!$DL44</f>
        <v>0</v>
      </c>
      <c r="CZ44" s="193">
        <f>L3dati!DQ44</f>
        <v>92.078947368421055</v>
      </c>
      <c r="DA44" s="46">
        <f>L3dati!DR44/L3dati!$DX44</f>
        <v>0.84848484848484851</v>
      </c>
      <c r="DB44" s="46">
        <f>L3dati!DS44/L3dati!$DX44</f>
        <v>6.0606060606060608E-2</v>
      </c>
      <c r="DC44" s="46">
        <f>L3dati!DT44/L3dati!$DX44</f>
        <v>4.5454545454545456E-2</v>
      </c>
      <c r="DD44" s="46">
        <f>L3dati!DU44/L3dati!$DX44</f>
        <v>4.5454545454545456E-2</v>
      </c>
      <c r="DE44" s="46">
        <f>L3dati!DV44/L3dati!$DX44</f>
        <v>0</v>
      </c>
      <c r="DF44" s="191">
        <f>L3dati!DW44</f>
        <v>3.2878787878787881</v>
      </c>
      <c r="DG44" s="188">
        <f>L3dati!DX44</f>
        <v>66</v>
      </c>
      <c r="DH44" s="46">
        <f>L3dati!DY44/L3dati!$DX44</f>
        <v>6.0606060606060608E-2</v>
      </c>
      <c r="DI44" s="46">
        <f>L3dati!DZ44/L3dati!$DX44</f>
        <v>0.45454545454545453</v>
      </c>
      <c r="DJ44" s="46">
        <f>L3dati!EA44/L3dati!$DX44</f>
        <v>0.43939393939393939</v>
      </c>
      <c r="DK44" s="46">
        <f>L3dati!EB44/L3dati!$DX44</f>
        <v>4.5454545454545456E-2</v>
      </c>
      <c r="DL44" s="193">
        <f>L3dati!EC44</f>
        <v>100.66666666666667</v>
      </c>
      <c r="DM44" s="46">
        <f>L3dati!ED44/L3dati!$EH44</f>
        <v>0.25</v>
      </c>
      <c r="DN44" s="46">
        <f>L3dati!EE44/L3dati!$EH44</f>
        <v>0.54761904761904767</v>
      </c>
      <c r="DO44" s="46">
        <f>L3dati!EF44/L3dati!$EH44</f>
        <v>0.17857142857142858</v>
      </c>
      <c r="DP44" s="46">
        <f>L3dati!EG44/L3dati!$EH44</f>
        <v>2.3809523809523808E-2</v>
      </c>
      <c r="DQ44" s="47">
        <f>L3dati!EH44</f>
        <v>84</v>
      </c>
      <c r="DR44" s="46">
        <f>L3dati!EI44/L3dati!$EH44</f>
        <v>0.52380952380952384</v>
      </c>
      <c r="DS44" s="46">
        <f>L3dati!EJ44/L3dati!$EH44</f>
        <v>0.30952380952380953</v>
      </c>
      <c r="DT44" s="46">
        <f>L3dati!EK44/L3dati!$EH44</f>
        <v>5.9523809523809521E-2</v>
      </c>
      <c r="DU44" s="46">
        <f>L3dati!EL44/L3dati!$EH44</f>
        <v>8.3333333333333329E-2</v>
      </c>
      <c r="DV44" s="192">
        <f>L3dati!EM44/L3dati!$EH44</f>
        <v>2.3809523809523808E-2</v>
      </c>
      <c r="DW44" s="46">
        <f>L3dati!EN44/L3dati!$ER44</f>
        <v>0.19565217391304349</v>
      </c>
      <c r="DX44" s="46">
        <f>L3dati!EO44/L3dati!$ER44</f>
        <v>0.56521739130434778</v>
      </c>
      <c r="DY44" s="46">
        <f>L3dati!EP44/L3dati!$ER44</f>
        <v>0.19565217391304349</v>
      </c>
      <c r="DZ44" s="46">
        <f>L3dati!EQ44/L3dati!$ER44</f>
        <v>4.3478260869565216E-2</v>
      </c>
      <c r="EA44" s="47">
        <f>L3dati!ER44</f>
        <v>46</v>
      </c>
      <c r="EB44" s="46">
        <f>L3dati!ES44/L3dati!$ER44</f>
        <v>0.45652173913043476</v>
      </c>
      <c r="EC44" s="46">
        <f>L3dati!ET44/L3dati!$ER44</f>
        <v>0.32608695652173914</v>
      </c>
      <c r="ED44" s="46">
        <f>L3dati!EU44/L3dati!$ER44</f>
        <v>0.10869565217391304</v>
      </c>
      <c r="EE44" s="46">
        <f>L3dati!EV44/L3dati!$ER44</f>
        <v>0.10869565217391304</v>
      </c>
      <c r="EF44" s="192">
        <f>L3dati!EW44/L3dati!$ER44</f>
        <v>0</v>
      </c>
      <c r="EG44" s="46">
        <f>L3dati!EX44/L3dati!$FB44</f>
        <v>0.29032258064516131</v>
      </c>
      <c r="EH44" s="46">
        <f>L3dati!EY44/L3dati!$FB44</f>
        <v>0.43548387096774194</v>
      </c>
      <c r="EI44" s="46">
        <f>L3dati!EZ44/L3dati!$FB44</f>
        <v>0.22580645161290322</v>
      </c>
      <c r="EJ44" s="46">
        <f>L3dati!FA44/L3dati!$FB44</f>
        <v>4.8387096774193547E-2</v>
      </c>
      <c r="EK44" s="47">
        <f>L3dati!FB44</f>
        <v>62</v>
      </c>
      <c r="EL44" s="46">
        <f>L3dati!FC44/L3dati!$FB44</f>
        <v>0.4838709677419355</v>
      </c>
      <c r="EM44" s="46">
        <f>L3dati!FD44/L3dati!$FB44</f>
        <v>0.27419354838709675</v>
      </c>
      <c r="EN44" s="46">
        <f>L3dati!FE44/L3dati!$FB44</f>
        <v>0.11290322580645161</v>
      </c>
      <c r="EO44" s="46">
        <f>L3dati!FF44/L3dati!$FB44</f>
        <v>0.11290322580645161</v>
      </c>
      <c r="EP44" s="46">
        <f>L3dati!FG44/L3dati!$FB44</f>
        <v>1.6129032258064516E-2</v>
      </c>
    </row>
    <row r="45" spans="1:146" s="50" customFormat="1" ht="10.5" customHeight="1" x14ac:dyDescent="0.2">
      <c r="A45" s="26">
        <v>1145</v>
      </c>
      <c r="B45" s="26"/>
      <c r="C45" s="27">
        <v>77</v>
      </c>
      <c r="D45" s="28" t="s">
        <v>190</v>
      </c>
      <c r="E45" s="27" t="s">
        <v>114</v>
      </c>
      <c r="F45" s="27" t="s">
        <v>188</v>
      </c>
      <c r="G45" s="27" t="s">
        <v>196</v>
      </c>
      <c r="H45" s="30">
        <f>L3dati!P45</f>
        <v>0</v>
      </c>
      <c r="I45" s="45"/>
      <c r="J45" s="45"/>
      <c r="K45" s="45"/>
      <c r="L45" s="45"/>
      <c r="M45" s="45"/>
      <c r="N45" s="32"/>
      <c r="O45" s="32"/>
      <c r="P45" s="30">
        <f>L3dati!X45</f>
        <v>0</v>
      </c>
      <c r="Q45" s="45"/>
      <c r="R45" s="45"/>
      <c r="S45" s="45"/>
      <c r="T45" s="45"/>
      <c r="U45" s="45"/>
      <c r="V45" s="32"/>
      <c r="W45" s="32"/>
      <c r="X45" s="30">
        <f>L3dati!AF45</f>
        <v>0</v>
      </c>
      <c r="Y45" s="45"/>
      <c r="Z45" s="45"/>
      <c r="AA45" s="45"/>
      <c r="AB45" s="45"/>
      <c r="AC45" s="45"/>
      <c r="AD45" s="32"/>
      <c r="AE45" s="32"/>
      <c r="AF45" s="184"/>
      <c r="AG45" s="184"/>
      <c r="AH45" s="184"/>
      <c r="AI45" s="184"/>
      <c r="AJ45" s="184"/>
      <c r="AK45" s="184"/>
      <c r="AL45" s="184"/>
      <c r="AM45" s="184"/>
      <c r="AN45" s="184"/>
      <c r="AO45" s="184">
        <f>L3dati!BF45/L3dati!$BM45</f>
        <v>2.564102564102564E-2</v>
      </c>
      <c r="AP45" s="184">
        <f>L3dati!BG45/L3dati!$BM45</f>
        <v>1.282051282051282E-2</v>
      </c>
      <c r="AQ45" s="184"/>
      <c r="AR45" s="184"/>
      <c r="AS45" s="184"/>
      <c r="AT45" s="184"/>
      <c r="AU45" s="30">
        <f>L3dati!BL45</f>
        <v>173</v>
      </c>
      <c r="AV45" s="30">
        <f>L3dati!BM45</f>
        <v>78</v>
      </c>
      <c r="AW45" s="30">
        <f>L3dati!BN45</f>
        <v>0</v>
      </c>
      <c r="AX45" s="30">
        <f>L3dati!BO45</f>
        <v>0</v>
      </c>
      <c r="AY45" s="46">
        <f>L3dati!BP45/SUM(L3dati!$BP45:$BS45)</f>
        <v>3.8901601830663615E-2</v>
      </c>
      <c r="AZ45" s="46">
        <f>L3dati!BQ45/SUM(L3dati!$BP45:$BS45)</f>
        <v>0.12128146453089245</v>
      </c>
      <c r="BA45" s="46">
        <f>L3dati!BR45/SUM(L3dati!$BP45:$BS45)</f>
        <v>0.39816933638443935</v>
      </c>
      <c r="BB45" s="46">
        <f>L3dati!BS45/SUM(L3dati!$BP45:$BS45)</f>
        <v>0.4416475972540046</v>
      </c>
      <c r="BC45" s="185">
        <f>L3dati!BT45</f>
        <v>3.2425629290617848</v>
      </c>
      <c r="BD45" s="46">
        <f>L3dati!BU45/SUM(L3dati!$BU45:$BX45)</f>
        <v>8.6956521739130432E-2</v>
      </c>
      <c r="BE45" s="46">
        <f>L3dati!BV45/SUM(L3dati!$BU45:$BX45)</f>
        <v>0.14187643020594964</v>
      </c>
      <c r="BF45" s="46">
        <f>L3dati!BW45/SUM(L3dati!$BU45:$BX45)</f>
        <v>0.52402745995423339</v>
      </c>
      <c r="BG45" s="46">
        <f>L3dati!BX45/SUM(L3dati!$BU45:$BX45)</f>
        <v>0.24713958810068651</v>
      </c>
      <c r="BH45" s="187">
        <f>L3dati!BY45</f>
        <v>2.931350114416476</v>
      </c>
      <c r="BI45" s="46">
        <f>L3dati!BZ45/SUM(L3dati!$BZ45:$CC45)</f>
        <v>0</v>
      </c>
      <c r="BJ45" s="46">
        <f>L3dati!CA45/SUM(L3dati!$BZ45:$CC45)</f>
        <v>0</v>
      </c>
      <c r="BK45" s="46">
        <f>L3dati!CB45/SUM(L3dati!$BZ45:$CC45)</f>
        <v>0.65</v>
      </c>
      <c r="BL45" s="46">
        <f>L3dati!CC45/SUM(L3dati!$BZ45:$CC45)</f>
        <v>0.35</v>
      </c>
      <c r="BM45" s="185">
        <f>L3dati!CD45</f>
        <v>3.35</v>
      </c>
      <c r="BN45" s="46">
        <f>L3dati!CE45/SUM(L3dati!$CE45:$CH45)</f>
        <v>0</v>
      </c>
      <c r="BO45" s="46">
        <f>L3dati!CF45/SUM(L3dati!$CE45:$CH45)</f>
        <v>0.1</v>
      </c>
      <c r="BP45" s="46">
        <f>L3dati!CG45/SUM(L3dati!$CE45:$CH45)</f>
        <v>0.5</v>
      </c>
      <c r="BQ45" s="46">
        <f>L3dati!CH45/SUM(L3dati!$CE45:$CH45)</f>
        <v>0.4</v>
      </c>
      <c r="BR45" s="187">
        <f>L3dati!CI45</f>
        <v>3.3</v>
      </c>
      <c r="BS45" s="46"/>
      <c r="BT45" s="46"/>
      <c r="BU45" s="46"/>
      <c r="BV45" s="46"/>
      <c r="BW45" s="185"/>
      <c r="BX45" s="46"/>
      <c r="BY45" s="46"/>
      <c r="BZ45" s="46"/>
      <c r="CA45" s="46"/>
      <c r="CB45" s="187"/>
      <c r="CC45" s="46">
        <f>L3dati!CT45/L3dati!$CZ45</f>
        <v>0.51020408163265307</v>
      </c>
      <c r="CD45" s="46">
        <f>L3dati!CU45/L3dati!$CZ45</f>
        <v>0.2857142857142857</v>
      </c>
      <c r="CE45" s="46">
        <f>L3dati!CV45/L3dati!$CZ45</f>
        <v>9.1836734693877556E-2</v>
      </c>
      <c r="CF45" s="46">
        <f>L3dati!CW45/L3dati!$CZ45</f>
        <v>7.1428571428571425E-2</v>
      </c>
      <c r="CG45" s="46">
        <f>L3dati!CX45/L3dati!$CZ45</f>
        <v>4.0816326530612242E-2</v>
      </c>
      <c r="CH45" s="191">
        <f>L3dati!CY45</f>
        <v>3.7127659574468086</v>
      </c>
      <c r="CI45" s="188">
        <f>L3dati!CZ45</f>
        <v>98</v>
      </c>
      <c r="CJ45" s="46">
        <f>L3dati!DA45/L3dati!$CZ45</f>
        <v>0</v>
      </c>
      <c r="CK45" s="46">
        <f>L3dati!DB45/L3dati!$CZ45</f>
        <v>0.33673469387755101</v>
      </c>
      <c r="CL45" s="46">
        <f>L3dati!DC45/L3dati!$CZ45</f>
        <v>0.60204081632653061</v>
      </c>
      <c r="CM45" s="46">
        <f>L3dati!DD45/L3dati!$CZ45</f>
        <v>6.1224489795918366E-2</v>
      </c>
      <c r="CN45" s="193">
        <f>L3dati!DE45</f>
        <v>102.95918367346938</v>
      </c>
      <c r="CO45" s="46">
        <f>L3dati!DF45/L3dati!$DL45</f>
        <v>0.54430379746835444</v>
      </c>
      <c r="CP45" s="46">
        <f>L3dati!DG45/L3dati!$DL45</f>
        <v>0.22784810126582278</v>
      </c>
      <c r="CQ45" s="46">
        <f>L3dati!DH45/L3dati!$DL45</f>
        <v>5.0632911392405063E-2</v>
      </c>
      <c r="CR45" s="46">
        <f>L3dati!DI45/L3dati!$DL45</f>
        <v>0.12658227848101267</v>
      </c>
      <c r="CS45" s="46">
        <f>L3dati!DJ45/L3dati!$DL45</f>
        <v>5.0632911392405063E-2</v>
      </c>
      <c r="CT45" s="191">
        <f>L3dati!DK45</f>
        <v>3.7466666666666666</v>
      </c>
      <c r="CU45" s="188">
        <f>L3dati!DL45</f>
        <v>79</v>
      </c>
      <c r="CV45" s="46">
        <f>L3dati!DM45/L3dati!$DL45</f>
        <v>2.5316455696202531E-2</v>
      </c>
      <c r="CW45" s="46">
        <f>L3dati!DN45/L3dati!$DL45</f>
        <v>0.53164556962025311</v>
      </c>
      <c r="CX45" s="46">
        <f>L3dati!DO45/L3dati!$DL45</f>
        <v>0.39240506329113922</v>
      </c>
      <c r="CY45" s="46">
        <f>L3dati!DP45/L3dati!$DL45</f>
        <v>5.0632911392405063E-2</v>
      </c>
      <c r="CZ45" s="193">
        <f>L3dati!DQ45</f>
        <v>100.51898734177215</v>
      </c>
      <c r="DA45" s="46">
        <f>L3dati!DR45/L3dati!$DX45</f>
        <v>0</v>
      </c>
      <c r="DB45" s="46">
        <f>L3dati!DS45/L3dati!$DX45</f>
        <v>0.51351351351351349</v>
      </c>
      <c r="DC45" s="46">
        <f>L3dati!DT45/L3dati!$DX45</f>
        <v>0.27027027027027029</v>
      </c>
      <c r="DD45" s="46">
        <f>L3dati!DU45/L3dati!$DX45</f>
        <v>0.1891891891891892</v>
      </c>
      <c r="DE45" s="46">
        <f>L3dati!DV45/L3dati!$DX45</f>
        <v>2.7027027027027029E-2</v>
      </c>
      <c r="DF45" s="191">
        <f>L3dati!DW45</f>
        <v>4.666666666666667</v>
      </c>
      <c r="DG45" s="188">
        <f>L3dati!DX45</f>
        <v>37</v>
      </c>
      <c r="DH45" s="46">
        <f>L3dati!DY45/L3dati!$DX45</f>
        <v>0.10810810810810811</v>
      </c>
      <c r="DI45" s="46">
        <f>L3dati!DZ45/L3dati!$DX45</f>
        <v>0.64864864864864868</v>
      </c>
      <c r="DJ45" s="46">
        <f>L3dati!EA45/L3dati!$DX45</f>
        <v>0.21621621621621623</v>
      </c>
      <c r="DK45" s="46">
        <f>L3dati!EB45/L3dati!$DX45</f>
        <v>2.7027027027027029E-2</v>
      </c>
      <c r="DL45" s="193">
        <f>L3dati!EC45</f>
        <v>97.13513513513513</v>
      </c>
      <c r="DM45" s="46">
        <f>L3dati!ED45/L3dati!$EH45</f>
        <v>0.23529411764705882</v>
      </c>
      <c r="DN45" s="46">
        <f>L3dati!EE45/L3dati!$EH45</f>
        <v>0.61764705882352944</v>
      </c>
      <c r="DO45" s="46">
        <f>L3dati!EF45/L3dati!$EH45</f>
        <v>0.10784313725490197</v>
      </c>
      <c r="DP45" s="46">
        <f>L3dati!EG45/L3dati!$EH45</f>
        <v>3.9215686274509803E-2</v>
      </c>
      <c r="DQ45" s="47">
        <f>L3dati!EH45</f>
        <v>102</v>
      </c>
      <c r="DR45" s="46">
        <f>L3dati!EI45/L3dati!$EH45</f>
        <v>0.68627450980392157</v>
      </c>
      <c r="DS45" s="46">
        <f>L3dati!EJ45/L3dati!$EH45</f>
        <v>7.8431372549019607E-2</v>
      </c>
      <c r="DT45" s="46">
        <f>L3dati!EK45/L3dati!$EH45</f>
        <v>0.16666666666666666</v>
      </c>
      <c r="DU45" s="46">
        <f>L3dati!EL45/L3dati!$EH45</f>
        <v>4.9019607843137254E-2</v>
      </c>
      <c r="DV45" s="192">
        <f>L3dati!EM45/L3dati!$EH45</f>
        <v>1.9607843137254902E-2</v>
      </c>
      <c r="DW45" s="46">
        <f>L3dati!EN45/L3dati!$ER45</f>
        <v>0.17073170731707318</v>
      </c>
      <c r="DX45" s="46">
        <f>L3dati!EO45/L3dati!$ER45</f>
        <v>0.65853658536585369</v>
      </c>
      <c r="DY45" s="46">
        <f>L3dati!EP45/L3dati!$ER45</f>
        <v>0.15853658536585366</v>
      </c>
      <c r="DZ45" s="46">
        <f>L3dati!EQ45/L3dati!$ER45</f>
        <v>1.2195121951219513E-2</v>
      </c>
      <c r="EA45" s="47">
        <f>L3dati!ER45</f>
        <v>82</v>
      </c>
      <c r="EB45" s="46">
        <f>L3dati!ES45/L3dati!$ER45</f>
        <v>0.64634146341463417</v>
      </c>
      <c r="EC45" s="46">
        <f>L3dati!ET45/L3dati!$ER45</f>
        <v>9.7560975609756101E-2</v>
      </c>
      <c r="ED45" s="46">
        <f>L3dati!EU45/L3dati!$ER45</f>
        <v>0.13414634146341464</v>
      </c>
      <c r="EE45" s="46">
        <f>L3dati!EV45/L3dati!$ER45</f>
        <v>7.3170731707317069E-2</v>
      </c>
      <c r="EF45" s="192">
        <f>L3dati!EW45/L3dati!$ER45</f>
        <v>4.878048780487805E-2</v>
      </c>
      <c r="EG45" s="46">
        <f>L3dati!EX45/L3dati!$FB45</f>
        <v>0.21666666666666667</v>
      </c>
      <c r="EH45" s="46">
        <f>L3dati!EY45/L3dati!$FB45</f>
        <v>0.65</v>
      </c>
      <c r="EI45" s="46">
        <f>L3dati!EZ45/L3dati!$FB45</f>
        <v>0.13333333333333333</v>
      </c>
      <c r="EJ45" s="46">
        <f>L3dati!FA45/L3dati!$FB45</f>
        <v>0</v>
      </c>
      <c r="EK45" s="47">
        <f>L3dati!FB45</f>
        <v>60</v>
      </c>
      <c r="EL45" s="46">
        <f>L3dati!FC45/L3dati!$FB45</f>
        <v>0.7</v>
      </c>
      <c r="EM45" s="46">
        <f>L3dati!FD45/L3dati!$FB45</f>
        <v>6.6666666666666666E-2</v>
      </c>
      <c r="EN45" s="46">
        <f>L3dati!FE45/L3dati!$FB45</f>
        <v>0.15</v>
      </c>
      <c r="EO45" s="46">
        <f>L3dati!FF45/L3dati!$FB45</f>
        <v>8.3333333333333329E-2</v>
      </c>
      <c r="EP45" s="46">
        <f>L3dati!FG45/L3dati!$FB45</f>
        <v>0</v>
      </c>
    </row>
    <row r="46" spans="1:146" s="50" customFormat="1" ht="10.5" customHeight="1" x14ac:dyDescent="0.2">
      <c r="A46" s="26">
        <v>1150</v>
      </c>
      <c r="B46" s="26"/>
      <c r="C46" s="27">
        <v>78</v>
      </c>
      <c r="D46" s="70" t="s">
        <v>187</v>
      </c>
      <c r="E46" s="27" t="s">
        <v>116</v>
      </c>
      <c r="F46" s="27" t="s">
        <v>188</v>
      </c>
      <c r="G46" s="27" t="s">
        <v>197</v>
      </c>
      <c r="H46" s="30">
        <f>L3dati!P46</f>
        <v>0</v>
      </c>
      <c r="I46" s="45"/>
      <c r="J46" s="45"/>
      <c r="K46" s="45"/>
      <c r="L46" s="45"/>
      <c r="M46" s="45"/>
      <c r="N46" s="32"/>
      <c r="O46" s="32"/>
      <c r="P46" s="30">
        <f>L3dati!X46</f>
        <v>0</v>
      </c>
      <c r="Q46" s="45"/>
      <c r="R46" s="45"/>
      <c r="S46" s="45"/>
      <c r="T46" s="45"/>
      <c r="U46" s="45"/>
      <c r="V46" s="32"/>
      <c r="W46" s="32"/>
      <c r="X46" s="30">
        <f>L3dati!AF46</f>
        <v>0</v>
      </c>
      <c r="Y46" s="45"/>
      <c r="Z46" s="45"/>
      <c r="AA46" s="45"/>
      <c r="AB46" s="45"/>
      <c r="AC46" s="45"/>
      <c r="AD46" s="32"/>
      <c r="AE46" s="32"/>
      <c r="AF46" s="184"/>
      <c r="AG46" s="184"/>
      <c r="AH46" s="184"/>
      <c r="AI46" s="184"/>
      <c r="AJ46" s="184"/>
      <c r="AK46" s="184"/>
      <c r="AL46" s="184"/>
      <c r="AM46" s="184"/>
      <c r="AN46" s="184"/>
      <c r="AO46" s="184">
        <f>L3dati!BF46/L3dati!$BM46</f>
        <v>0</v>
      </c>
      <c r="AP46" s="184">
        <f>L3dati!BG46/L3dati!$BM46</f>
        <v>2.8169014084507043E-2</v>
      </c>
      <c r="AQ46" s="184"/>
      <c r="AR46" s="184"/>
      <c r="AS46" s="184"/>
      <c r="AT46" s="184"/>
      <c r="AU46" s="30">
        <f>L3dati!BL46</f>
        <v>141</v>
      </c>
      <c r="AV46" s="30">
        <f>L3dati!BM46</f>
        <v>71</v>
      </c>
      <c r="AW46" s="30">
        <f>L3dati!BN46</f>
        <v>0</v>
      </c>
      <c r="AX46" s="30">
        <f>L3dati!BO46</f>
        <v>0</v>
      </c>
      <c r="AY46" s="46">
        <f>L3dati!BP46/SUM(L3dati!$BP46:$BS46)</f>
        <v>3.9583333333333331E-2</v>
      </c>
      <c r="AZ46" s="46">
        <f>L3dati!BQ46/SUM(L3dati!$BP46:$BS46)</f>
        <v>0.15625</v>
      </c>
      <c r="BA46" s="46">
        <f>L3dati!BR46/SUM(L3dati!$BP46:$BS46)</f>
        <v>0.51666666666666672</v>
      </c>
      <c r="BB46" s="46">
        <f>L3dati!BS46/SUM(L3dati!$BP46:$BS46)</f>
        <v>0.28749999999999998</v>
      </c>
      <c r="BC46" s="185">
        <f>L3dati!BT46</f>
        <v>3.0520833333333335</v>
      </c>
      <c r="BD46" s="46">
        <f>L3dati!BU46/SUM(L3dati!$BU46:$BX46)</f>
        <v>0.10416666666666667</v>
      </c>
      <c r="BE46" s="46">
        <f>L3dati!BV46/SUM(L3dati!$BU46:$BX46)</f>
        <v>0.18541666666666667</v>
      </c>
      <c r="BF46" s="46">
        <f>L3dati!BW46/SUM(L3dati!$BU46:$BX46)</f>
        <v>0.52916666666666667</v>
      </c>
      <c r="BG46" s="46">
        <f>L3dati!BX46/SUM(L3dati!$BU46:$BX46)</f>
        <v>0.18124999999999999</v>
      </c>
      <c r="BH46" s="187">
        <f>L3dati!BY46</f>
        <v>2.7875000000000001</v>
      </c>
      <c r="BI46" s="46">
        <f>L3dati!BZ46/SUM(L3dati!$BZ46:$CC46)</f>
        <v>0</v>
      </c>
      <c r="BJ46" s="46">
        <f>L3dati!CA46/SUM(L3dati!$BZ46:$CC46)</f>
        <v>0</v>
      </c>
      <c r="BK46" s="46">
        <f>L3dati!CB46/SUM(L3dati!$BZ46:$CC46)</f>
        <v>0.5</v>
      </c>
      <c r="BL46" s="46">
        <f>L3dati!CC46/SUM(L3dati!$BZ46:$CC46)</f>
        <v>0.5</v>
      </c>
      <c r="BM46" s="185">
        <f>L3dati!CD46</f>
        <v>3.5</v>
      </c>
      <c r="BN46" s="46">
        <f>L3dati!CE46/SUM(L3dati!$CE46:$CH46)</f>
        <v>0</v>
      </c>
      <c r="BO46" s="46">
        <f>L3dati!CF46/SUM(L3dati!$CE46:$CH46)</f>
        <v>0</v>
      </c>
      <c r="BP46" s="46">
        <f>L3dati!CG46/SUM(L3dati!$CE46:$CH46)</f>
        <v>1</v>
      </c>
      <c r="BQ46" s="46">
        <f>L3dati!CH46/SUM(L3dati!$CE46:$CH46)</f>
        <v>0</v>
      </c>
      <c r="BR46" s="187">
        <f>L3dati!CI46</f>
        <v>3</v>
      </c>
      <c r="BS46" s="46"/>
      <c r="BT46" s="46"/>
      <c r="BU46" s="46"/>
      <c r="BV46" s="46"/>
      <c r="BW46" s="185"/>
      <c r="BX46" s="46"/>
      <c r="BY46" s="46"/>
      <c r="BZ46" s="46"/>
      <c r="CA46" s="46"/>
      <c r="CB46" s="187"/>
      <c r="CC46" s="46">
        <f>L3dati!CT46/L3dati!$CZ46</f>
        <v>0.4777777777777778</v>
      </c>
      <c r="CD46" s="46">
        <f>L3dati!CU46/L3dati!$CZ46</f>
        <v>0.28888888888888886</v>
      </c>
      <c r="CE46" s="46">
        <f>L3dati!CV46/L3dati!$CZ46</f>
        <v>0.13333333333333333</v>
      </c>
      <c r="CF46" s="46">
        <f>L3dati!CW46/L3dati!$CZ46</f>
        <v>6.6666666666666666E-2</v>
      </c>
      <c r="CG46" s="46">
        <f>L3dati!CX46/L3dati!$CZ46</f>
        <v>3.3333333333333333E-2</v>
      </c>
      <c r="CH46" s="191">
        <f>L3dati!CY46</f>
        <v>3.7816091954022988</v>
      </c>
      <c r="CI46" s="188">
        <f>L3dati!CZ46</f>
        <v>90</v>
      </c>
      <c r="CJ46" s="46">
        <f>L3dati!DA46/L3dati!$CZ46</f>
        <v>5.5555555555555552E-2</v>
      </c>
      <c r="CK46" s="46">
        <f>L3dati!DB46/L3dati!$CZ46</f>
        <v>0.36666666666666664</v>
      </c>
      <c r="CL46" s="46">
        <f>L3dati!DC46/L3dati!$CZ46</f>
        <v>0.52222222222222225</v>
      </c>
      <c r="CM46" s="46">
        <f>L3dati!DD46/L3dati!$CZ46</f>
        <v>5.5555555555555552E-2</v>
      </c>
      <c r="CN46" s="193">
        <f>L3dati!DE46</f>
        <v>101.73333333333333</v>
      </c>
      <c r="CO46" s="46">
        <f>L3dati!DF46/L3dati!$DL46</f>
        <v>0.62244897959183676</v>
      </c>
      <c r="CP46" s="46">
        <f>L3dati!DG46/L3dati!$DL46</f>
        <v>0.2857142857142857</v>
      </c>
      <c r="CQ46" s="46">
        <f>L3dati!DH46/L3dati!$DL46</f>
        <v>2.0408163265306121E-2</v>
      </c>
      <c r="CR46" s="46">
        <f>L3dati!DI46/L3dati!$DL46</f>
        <v>7.1428571428571425E-2</v>
      </c>
      <c r="CS46" s="46">
        <f>L3dati!DJ46/L3dati!$DL46</f>
        <v>0</v>
      </c>
      <c r="CT46" s="191">
        <f>L3dati!DK46</f>
        <v>3.5408163265306123</v>
      </c>
      <c r="CU46" s="188">
        <f>L3dati!DL46</f>
        <v>98</v>
      </c>
      <c r="CV46" s="46">
        <f>L3dati!DM46/L3dati!$DL46</f>
        <v>4.0816326530612242E-2</v>
      </c>
      <c r="CW46" s="46">
        <f>L3dati!DN46/L3dati!$DL46</f>
        <v>0.37755102040816324</v>
      </c>
      <c r="CX46" s="46">
        <f>L3dati!DO46/L3dati!$DL46</f>
        <v>0.47959183673469385</v>
      </c>
      <c r="CY46" s="46">
        <f>L3dati!DP46/L3dati!$DL46</f>
        <v>0.10204081632653061</v>
      </c>
      <c r="CZ46" s="193">
        <f>L3dati!DQ46</f>
        <v>102.34693877551021</v>
      </c>
      <c r="DA46" s="46">
        <f>L3dati!DR46/L3dati!$DX46</f>
        <v>0</v>
      </c>
      <c r="DB46" s="46">
        <f>L3dati!DS46/L3dati!$DX46</f>
        <v>0.33333333333333331</v>
      </c>
      <c r="DC46" s="46">
        <f>L3dati!DT46/L3dati!$DX46</f>
        <v>0.13333333333333333</v>
      </c>
      <c r="DD46" s="46">
        <f>L3dati!DU46/L3dati!$DX46</f>
        <v>0.4</v>
      </c>
      <c r="DE46" s="46">
        <f>L3dati!DV46/L3dati!$DX46</f>
        <v>0.13333333333333333</v>
      </c>
      <c r="DF46" s="191">
        <f>L3dati!DW46</f>
        <v>5.0769230769230766</v>
      </c>
      <c r="DG46" s="188">
        <f>L3dati!DX46</f>
        <v>15</v>
      </c>
      <c r="DH46" s="46">
        <f>L3dati!DY46/L3dati!$DX46</f>
        <v>6.6666666666666666E-2</v>
      </c>
      <c r="DI46" s="46">
        <f>L3dati!DZ46/L3dati!$DX46</f>
        <v>0.66666666666666663</v>
      </c>
      <c r="DJ46" s="46">
        <f>L3dati!EA46/L3dati!$DX46</f>
        <v>0.26666666666666666</v>
      </c>
      <c r="DK46" s="46">
        <f>L3dati!EB46/L3dati!$DX46</f>
        <v>0</v>
      </c>
      <c r="DL46" s="193">
        <f>L3dati!EC46</f>
        <v>96.86666666666666</v>
      </c>
      <c r="DM46" s="46">
        <f>L3dati!ED46/L3dati!$EH46</f>
        <v>0.25688073394495414</v>
      </c>
      <c r="DN46" s="46">
        <f>L3dati!EE46/L3dati!$EH46</f>
        <v>0.57798165137614677</v>
      </c>
      <c r="DO46" s="46">
        <f>L3dati!EF46/L3dati!$EH46</f>
        <v>0.16513761467889909</v>
      </c>
      <c r="DP46" s="46">
        <f>L3dati!EG46/L3dati!$EH46</f>
        <v>0</v>
      </c>
      <c r="DQ46" s="47">
        <f>L3dati!EH46</f>
        <v>109</v>
      </c>
      <c r="DR46" s="46">
        <f>L3dati!EI46/L3dati!$EH46</f>
        <v>0.59633027522935778</v>
      </c>
      <c r="DS46" s="46">
        <f>L3dati!EJ46/L3dati!$EH46</f>
        <v>0.20183486238532111</v>
      </c>
      <c r="DT46" s="46">
        <f>L3dati!EK46/L3dati!$EH46</f>
        <v>0.10091743119266056</v>
      </c>
      <c r="DU46" s="46">
        <f>L3dati!EL46/L3dati!$EH46</f>
        <v>7.3394495412844041E-2</v>
      </c>
      <c r="DV46" s="192">
        <f>L3dati!EM46/L3dati!$EH46</f>
        <v>2.7522935779816515E-2</v>
      </c>
      <c r="DW46" s="46">
        <f>L3dati!EN46/L3dati!$ER46</f>
        <v>0.1553398058252427</v>
      </c>
      <c r="DX46" s="46">
        <f>L3dati!EO46/L3dati!$ER46</f>
        <v>0.70873786407766992</v>
      </c>
      <c r="DY46" s="46">
        <f>L3dati!EP46/L3dati!$ER46</f>
        <v>0.10679611650485436</v>
      </c>
      <c r="DZ46" s="46">
        <f>L3dati!EQ46/L3dati!$ER46</f>
        <v>2.9126213592233011E-2</v>
      </c>
      <c r="EA46" s="47">
        <f>L3dati!ER46</f>
        <v>103</v>
      </c>
      <c r="EB46" s="46">
        <f>L3dati!ES46/L3dati!$ER46</f>
        <v>0.60194174757281549</v>
      </c>
      <c r="EC46" s="46">
        <f>L3dati!ET46/L3dati!$ER46</f>
        <v>0.24271844660194175</v>
      </c>
      <c r="ED46" s="46">
        <f>L3dati!EU46/L3dati!$ER46</f>
        <v>5.8252427184466021E-2</v>
      </c>
      <c r="EE46" s="46">
        <f>L3dati!EV46/L3dati!$ER46</f>
        <v>8.7378640776699032E-2</v>
      </c>
      <c r="EF46" s="192">
        <f>L3dati!EW46/L3dati!$ER46</f>
        <v>9.7087378640776691E-3</v>
      </c>
      <c r="EG46" s="46">
        <f>L3dati!EX46/L3dati!$FB46</f>
        <v>0.25</v>
      </c>
      <c r="EH46" s="46">
        <f>L3dati!EY46/L3dati!$FB46</f>
        <v>0.52500000000000002</v>
      </c>
      <c r="EI46" s="46">
        <f>L3dati!EZ46/L3dati!$FB46</f>
        <v>0.2</v>
      </c>
      <c r="EJ46" s="46">
        <f>L3dati!FA46/L3dati!$FB46</f>
        <v>2.5000000000000001E-2</v>
      </c>
      <c r="EK46" s="47">
        <f>L3dati!FB46</f>
        <v>40</v>
      </c>
      <c r="EL46" s="46">
        <f>L3dati!FC46/L3dati!$FB46</f>
        <v>0.52500000000000002</v>
      </c>
      <c r="EM46" s="46">
        <f>L3dati!FD46/L3dati!$FB46</f>
        <v>0.17499999999999999</v>
      </c>
      <c r="EN46" s="46">
        <f>L3dati!FE46/L3dati!$FB46</f>
        <v>0.05</v>
      </c>
      <c r="EO46" s="46">
        <f>L3dati!FF46/L3dati!$FB46</f>
        <v>0.22500000000000001</v>
      </c>
      <c r="EP46" s="46">
        <f>L3dati!FG46/L3dati!$FB46</f>
        <v>2.5000000000000001E-2</v>
      </c>
    </row>
    <row r="47" spans="1:146" s="50" customFormat="1" ht="10.5" customHeight="1" x14ac:dyDescent="0.2">
      <c r="A47" s="26">
        <v>1147</v>
      </c>
      <c r="B47" s="26"/>
      <c r="C47" s="27">
        <v>79</v>
      </c>
      <c r="D47" s="28" t="s">
        <v>192</v>
      </c>
      <c r="E47" s="27" t="s">
        <v>114</v>
      </c>
      <c r="F47" s="27" t="s">
        <v>188</v>
      </c>
      <c r="G47" s="27" t="s">
        <v>198</v>
      </c>
      <c r="H47" s="30">
        <f>L3dati!P47</f>
        <v>0</v>
      </c>
      <c r="I47" s="45"/>
      <c r="J47" s="45"/>
      <c r="K47" s="45"/>
      <c r="L47" s="45"/>
      <c r="M47" s="45"/>
      <c r="N47" s="32"/>
      <c r="O47" s="32"/>
      <c r="P47" s="30">
        <f>L3dati!X47</f>
        <v>0</v>
      </c>
      <c r="Q47" s="45"/>
      <c r="R47" s="45"/>
      <c r="S47" s="45"/>
      <c r="T47" s="45"/>
      <c r="U47" s="45"/>
      <c r="V47" s="32"/>
      <c r="W47" s="32"/>
      <c r="X47" s="30">
        <f>L3dati!AF47</f>
        <v>0</v>
      </c>
      <c r="Y47" s="45"/>
      <c r="Z47" s="45"/>
      <c r="AA47" s="45"/>
      <c r="AB47" s="45"/>
      <c r="AC47" s="45"/>
      <c r="AD47" s="32"/>
      <c r="AE47" s="32"/>
      <c r="AF47" s="184"/>
      <c r="AG47" s="184"/>
      <c r="AH47" s="184"/>
      <c r="AI47" s="184"/>
      <c r="AJ47" s="184"/>
      <c r="AK47" s="184"/>
      <c r="AL47" s="184"/>
      <c r="AM47" s="184"/>
      <c r="AN47" s="184"/>
      <c r="AO47" s="184">
        <f>L3dati!BF47/L3dati!$BM47</f>
        <v>0</v>
      </c>
      <c r="AP47" s="184">
        <f>L3dati!BG47/L3dati!$BM47</f>
        <v>0</v>
      </c>
      <c r="AQ47" s="184"/>
      <c r="AR47" s="184"/>
      <c r="AS47" s="184"/>
      <c r="AT47" s="184"/>
      <c r="AU47" s="30">
        <f>L3dati!BL47</f>
        <v>60</v>
      </c>
      <c r="AV47" s="30">
        <f>L3dati!BM47</f>
        <v>13</v>
      </c>
      <c r="AW47" s="30">
        <f>L3dati!BN47</f>
        <v>0</v>
      </c>
      <c r="AX47" s="30">
        <f>L3dati!BO47</f>
        <v>0</v>
      </c>
      <c r="AY47" s="46">
        <f>L3dati!BP47/SUM(L3dati!$BP47:$BS47)</f>
        <v>1.2195121951219513E-2</v>
      </c>
      <c r="AZ47" s="46">
        <f>L3dati!BQ47/SUM(L3dati!$BP47:$BS47)</f>
        <v>4.878048780487805E-2</v>
      </c>
      <c r="BA47" s="46">
        <f>L3dati!BR47/SUM(L3dati!$BP47:$BS47)</f>
        <v>0.40243902439024393</v>
      </c>
      <c r="BB47" s="46">
        <f>L3dati!BS47/SUM(L3dati!$BP47:$BS47)</f>
        <v>0.53658536585365857</v>
      </c>
      <c r="BC47" s="185">
        <f>L3dati!BT47</f>
        <v>3.4634146341463414</v>
      </c>
      <c r="BD47" s="46">
        <f>L3dati!BU47/SUM(L3dati!$BU47:$BX47)</f>
        <v>4.878048780487805E-2</v>
      </c>
      <c r="BE47" s="46">
        <f>L3dati!BV47/SUM(L3dati!$BU47:$BX47)</f>
        <v>0.10975609756097561</v>
      </c>
      <c r="BF47" s="46">
        <f>L3dati!BW47/SUM(L3dati!$BU47:$BX47)</f>
        <v>0.6097560975609756</v>
      </c>
      <c r="BG47" s="46">
        <f>L3dati!BX47/SUM(L3dati!$BU47:$BX47)</f>
        <v>0.23170731707317074</v>
      </c>
      <c r="BH47" s="187">
        <f>L3dati!BY47</f>
        <v>3.024390243902439</v>
      </c>
      <c r="BI47" s="46"/>
      <c r="BJ47" s="46"/>
      <c r="BK47" s="46"/>
      <c r="BL47" s="46"/>
      <c r="BM47" s="185" t="str">
        <f>L3dati!CD47</f>
        <v>x</v>
      </c>
      <c r="BN47" s="46"/>
      <c r="BO47" s="46"/>
      <c r="BP47" s="46"/>
      <c r="BQ47" s="46"/>
      <c r="BR47" s="187" t="str">
        <f>L3dati!CI47</f>
        <v>x</v>
      </c>
      <c r="BS47" s="46"/>
      <c r="BT47" s="46"/>
      <c r="BU47" s="46"/>
      <c r="BV47" s="46"/>
      <c r="BW47" s="185"/>
      <c r="BX47" s="46"/>
      <c r="BY47" s="46"/>
      <c r="BZ47" s="46"/>
      <c r="CA47" s="46"/>
      <c r="CB47" s="187"/>
      <c r="CC47" s="46">
        <f>L3dati!CT47/L3dati!$CZ47</f>
        <v>0.62295081967213117</v>
      </c>
      <c r="CD47" s="46">
        <f>L3dati!CU47/L3dati!$CZ47</f>
        <v>0.19672131147540983</v>
      </c>
      <c r="CE47" s="46">
        <f>L3dati!CV47/L3dati!$CZ47</f>
        <v>0.11475409836065574</v>
      </c>
      <c r="CF47" s="46">
        <f>L3dati!CW47/L3dati!$CZ47</f>
        <v>6.5573770491803282E-2</v>
      </c>
      <c r="CG47" s="46">
        <f>L3dati!CX47/L3dati!$CZ47</f>
        <v>0</v>
      </c>
      <c r="CH47" s="191">
        <f>L3dati!CY47</f>
        <v>3.622950819672131</v>
      </c>
      <c r="CI47" s="188">
        <f>L3dati!CZ47</f>
        <v>61</v>
      </c>
      <c r="CJ47" s="46">
        <f>L3dati!DA47/L3dati!$CZ47</f>
        <v>9.8360655737704916E-2</v>
      </c>
      <c r="CK47" s="46">
        <f>L3dati!DB47/L3dati!$CZ47</f>
        <v>0.34426229508196721</v>
      </c>
      <c r="CL47" s="46">
        <f>L3dati!DC47/L3dati!$CZ47</f>
        <v>0.52459016393442626</v>
      </c>
      <c r="CM47" s="46">
        <f>L3dati!DD47/L3dati!$CZ47</f>
        <v>3.2786885245901641E-2</v>
      </c>
      <c r="CN47" s="193">
        <f>L3dati!DE47</f>
        <v>100.49180327868852</v>
      </c>
      <c r="CO47" s="46">
        <f>L3dati!DF47/L3dati!$DL47</f>
        <v>0.34615384615384615</v>
      </c>
      <c r="CP47" s="46">
        <f>L3dati!DG47/L3dati!$DL47</f>
        <v>0.34615384615384615</v>
      </c>
      <c r="CQ47" s="46">
        <f>L3dati!DH47/L3dati!$DL47</f>
        <v>0.11538461538461539</v>
      </c>
      <c r="CR47" s="46">
        <f>L3dati!DI47/L3dati!$DL47</f>
        <v>0.15384615384615385</v>
      </c>
      <c r="CS47" s="46">
        <f>L3dati!DJ47/L3dati!$DL47</f>
        <v>3.8461538461538464E-2</v>
      </c>
      <c r="CT47" s="191">
        <f>L3dati!DK47</f>
        <v>4.08</v>
      </c>
      <c r="CU47" s="188">
        <f>L3dati!DL47</f>
        <v>26</v>
      </c>
      <c r="CV47" s="46">
        <f>L3dati!DM47/L3dati!$DL47</f>
        <v>7.6923076923076927E-2</v>
      </c>
      <c r="CW47" s="46">
        <f>L3dati!DN47/L3dati!$DL47</f>
        <v>0.46153846153846156</v>
      </c>
      <c r="CX47" s="46">
        <f>L3dati!DO47/L3dati!$DL47</f>
        <v>0.38461538461538464</v>
      </c>
      <c r="CY47" s="46">
        <f>L3dati!DP47/L3dati!$DL47</f>
        <v>7.6923076923076927E-2</v>
      </c>
      <c r="CZ47" s="193">
        <f>L3dati!DQ47</f>
        <v>98.961538461538467</v>
      </c>
      <c r="DA47" s="46">
        <f>L3dati!DR47/L3dati!$DX47</f>
        <v>0</v>
      </c>
      <c r="DB47" s="46">
        <f>L3dati!DS47/L3dati!$DX47</f>
        <v>0</v>
      </c>
      <c r="DC47" s="46">
        <f>L3dati!DT47/L3dati!$DX47</f>
        <v>0.375</v>
      </c>
      <c r="DD47" s="46">
        <f>L3dati!DU47/L3dati!$DX47</f>
        <v>0.625</v>
      </c>
      <c r="DE47" s="46">
        <f>L3dati!DV47/L3dati!$DX47</f>
        <v>0</v>
      </c>
      <c r="DF47" s="191">
        <f>L3dati!DW47</f>
        <v>5.625</v>
      </c>
      <c r="DG47" s="188">
        <f>L3dati!DX47</f>
        <v>8</v>
      </c>
      <c r="DH47" s="46">
        <f>L3dati!DY47/L3dati!$DX47</f>
        <v>0.25</v>
      </c>
      <c r="DI47" s="46">
        <f>L3dati!DZ47/L3dati!$DX47</f>
        <v>0.625</v>
      </c>
      <c r="DJ47" s="46">
        <f>L3dati!EA47/L3dati!$DX47</f>
        <v>0.125</v>
      </c>
      <c r="DK47" s="46">
        <f>L3dati!EB47/L3dati!$DX47</f>
        <v>0</v>
      </c>
      <c r="DL47" s="193">
        <f>L3dati!EC47</f>
        <v>94.875</v>
      </c>
      <c r="DM47" s="46">
        <f>L3dati!ED47/L3dati!$EH47</f>
        <v>0.21126760563380281</v>
      </c>
      <c r="DN47" s="46">
        <f>L3dati!EE47/L3dati!$EH47</f>
        <v>0.60563380281690138</v>
      </c>
      <c r="DO47" s="46">
        <f>L3dati!EF47/L3dati!$EH47</f>
        <v>0.15492957746478872</v>
      </c>
      <c r="DP47" s="46">
        <f>L3dati!EG47/L3dati!$EH47</f>
        <v>2.8169014084507043E-2</v>
      </c>
      <c r="DQ47" s="47">
        <f>L3dati!EH47</f>
        <v>71</v>
      </c>
      <c r="DR47" s="46">
        <f>L3dati!EI47/L3dati!$EH47</f>
        <v>0.42253521126760563</v>
      </c>
      <c r="DS47" s="46">
        <f>L3dati!EJ47/L3dati!$EH47</f>
        <v>0.40845070422535212</v>
      </c>
      <c r="DT47" s="46">
        <f>L3dati!EK47/L3dati!$EH47</f>
        <v>2.8169014084507043E-2</v>
      </c>
      <c r="DU47" s="46">
        <f>L3dati!EL47/L3dati!$EH47</f>
        <v>9.8591549295774641E-2</v>
      </c>
      <c r="DV47" s="192">
        <f>L3dati!EM47/L3dati!$EH47</f>
        <v>4.2253521126760563E-2</v>
      </c>
      <c r="DW47" s="46">
        <f>L3dati!EN47/L3dati!$ER47</f>
        <v>0.3235294117647059</v>
      </c>
      <c r="DX47" s="46">
        <f>L3dati!EO47/L3dati!$ER47</f>
        <v>0.58823529411764708</v>
      </c>
      <c r="DY47" s="46">
        <f>L3dati!EP47/L3dati!$ER47</f>
        <v>8.8235294117647065E-2</v>
      </c>
      <c r="DZ47" s="46">
        <f>L3dati!EQ47/L3dati!$ER47</f>
        <v>0</v>
      </c>
      <c r="EA47" s="47">
        <f>L3dati!ER47</f>
        <v>34</v>
      </c>
      <c r="EB47" s="46">
        <f>L3dati!ES47/L3dati!$ER47</f>
        <v>0.44117647058823528</v>
      </c>
      <c r="EC47" s="46">
        <f>L3dati!ET47/L3dati!$ER47</f>
        <v>0.5</v>
      </c>
      <c r="ED47" s="46">
        <f>L3dati!EU47/L3dati!$ER47</f>
        <v>2.9411764705882353E-2</v>
      </c>
      <c r="EE47" s="46">
        <f>L3dati!EV47/L3dati!$ER47</f>
        <v>2.9411764705882353E-2</v>
      </c>
      <c r="EF47" s="192">
        <f>L3dati!EW47/L3dati!$ER47</f>
        <v>0</v>
      </c>
      <c r="EG47" s="46">
        <f>L3dati!EX47/L3dati!$FB47</f>
        <v>0.125</v>
      </c>
      <c r="EH47" s="46">
        <f>L3dati!EY47/L3dati!$FB47</f>
        <v>0.6875</v>
      </c>
      <c r="EI47" s="46">
        <f>L3dati!EZ47/L3dati!$FB47</f>
        <v>0.1875</v>
      </c>
      <c r="EJ47" s="46">
        <f>L3dati!FA47/L3dati!$FB47</f>
        <v>0</v>
      </c>
      <c r="EK47" s="47">
        <f>L3dati!FB47</f>
        <v>16</v>
      </c>
      <c r="EL47" s="46">
        <f>L3dati!FC47/L3dati!$FB47</f>
        <v>0.4375</v>
      </c>
      <c r="EM47" s="46">
        <f>L3dati!FD47/L3dati!$FB47</f>
        <v>0.3125</v>
      </c>
      <c r="EN47" s="46">
        <f>L3dati!FE47/L3dati!$FB47</f>
        <v>0.125</v>
      </c>
      <c r="EO47" s="46">
        <f>L3dati!FF47/L3dati!$FB47</f>
        <v>6.25E-2</v>
      </c>
      <c r="EP47" s="46">
        <f>L3dati!FG47/L3dati!$FB47</f>
        <v>6.25E-2</v>
      </c>
    </row>
    <row r="48" spans="1:146" s="50" customFormat="1" ht="10.5" customHeight="1" x14ac:dyDescent="0.2">
      <c r="A48" s="26">
        <v>1151</v>
      </c>
      <c r="B48" s="26"/>
      <c r="C48" s="27">
        <v>80</v>
      </c>
      <c r="D48" s="28" t="s">
        <v>199</v>
      </c>
      <c r="E48" s="27" t="s">
        <v>137</v>
      </c>
      <c r="F48" s="27" t="s">
        <v>200</v>
      </c>
      <c r="G48" s="27" t="s">
        <v>201</v>
      </c>
      <c r="H48" s="30">
        <f>L3dati!P48</f>
        <v>0</v>
      </c>
      <c r="I48" s="45"/>
      <c r="J48" s="45"/>
      <c r="K48" s="45"/>
      <c r="L48" s="45"/>
      <c r="M48" s="45"/>
      <c r="N48" s="32"/>
      <c r="O48" s="32"/>
      <c r="P48" s="30">
        <f>L3dati!X48</f>
        <v>0</v>
      </c>
      <c r="Q48" s="45"/>
      <c r="R48" s="45"/>
      <c r="S48" s="45"/>
      <c r="T48" s="45"/>
      <c r="U48" s="45"/>
      <c r="V48" s="32"/>
      <c r="W48" s="32"/>
      <c r="X48" s="30">
        <f>L3dati!AF48</f>
        <v>0</v>
      </c>
      <c r="Y48" s="45"/>
      <c r="Z48" s="45"/>
      <c r="AA48" s="45"/>
      <c r="AB48" s="45"/>
      <c r="AC48" s="45"/>
      <c r="AD48" s="32"/>
      <c r="AE48" s="32"/>
      <c r="AF48" s="184"/>
      <c r="AG48" s="184"/>
      <c r="AH48" s="184"/>
      <c r="AI48" s="184"/>
      <c r="AJ48" s="184"/>
      <c r="AK48" s="184"/>
      <c r="AL48" s="184"/>
      <c r="AM48" s="184"/>
      <c r="AN48" s="184"/>
      <c r="AO48" s="184">
        <f>L3dati!BF48/L3dati!$BM48</f>
        <v>0</v>
      </c>
      <c r="AP48" s="184">
        <f>L3dati!BG48/L3dati!$BM48</f>
        <v>8.0808080808080815E-2</v>
      </c>
      <c r="AQ48" s="184">
        <f>L3dati!BH48/L3dati!$BN48</f>
        <v>0</v>
      </c>
      <c r="AR48" s="184">
        <f>L3dati!BI48/L3dati!$BN48</f>
        <v>0</v>
      </c>
      <c r="AS48" s="184"/>
      <c r="AT48" s="184"/>
      <c r="AU48" s="30">
        <f>L3dati!BL48</f>
        <v>231</v>
      </c>
      <c r="AV48" s="30">
        <f>L3dati!BM48</f>
        <v>99</v>
      </c>
      <c r="AW48" s="30">
        <f>L3dati!BN48</f>
        <v>1</v>
      </c>
      <c r="AX48" s="30">
        <f>L3dati!BO48</f>
        <v>0</v>
      </c>
      <c r="AY48" s="46">
        <f>L3dati!BP48/SUM(L3dati!$BP48:$BS48)</f>
        <v>7.5187969924812026E-3</v>
      </c>
      <c r="AZ48" s="46">
        <f>L3dati!BQ48/SUM(L3dati!$BP48:$BS48)</f>
        <v>0.10025062656641603</v>
      </c>
      <c r="BA48" s="46">
        <f>L3dati!BR48/SUM(L3dati!$BP48:$BS48)</f>
        <v>0.44110275689223055</v>
      </c>
      <c r="BB48" s="46">
        <f>L3dati!BS48/SUM(L3dati!$BP48:$BS48)</f>
        <v>0.45112781954887216</v>
      </c>
      <c r="BC48" s="185">
        <f>L3dati!BT48</f>
        <v>3.3358395989974938</v>
      </c>
      <c r="BD48" s="46">
        <f>L3dati!BU48/SUM(L3dati!$BU48:$BX48)</f>
        <v>2.2556390977443608E-2</v>
      </c>
      <c r="BE48" s="46">
        <f>L3dati!BV48/SUM(L3dati!$BU48:$BX48)</f>
        <v>0.11027568922305764</v>
      </c>
      <c r="BF48" s="46">
        <f>L3dati!BW48/SUM(L3dati!$BU48:$BX48)</f>
        <v>0.54135338345864659</v>
      </c>
      <c r="BG48" s="46">
        <f>L3dati!BX48/SUM(L3dati!$BU48:$BX48)</f>
        <v>0.32581453634085211</v>
      </c>
      <c r="BH48" s="187">
        <f>L3dati!BY48</f>
        <v>3.1704260651629075</v>
      </c>
      <c r="BI48" s="46">
        <f>L3dati!BZ48/SUM(L3dati!$BZ48:$CC48)</f>
        <v>0</v>
      </c>
      <c r="BJ48" s="46">
        <f>L3dati!CA48/SUM(L3dati!$BZ48:$CC48)</f>
        <v>0.1111111111111111</v>
      </c>
      <c r="BK48" s="46">
        <f>L3dati!CB48/SUM(L3dati!$BZ48:$CC48)</f>
        <v>0.3888888888888889</v>
      </c>
      <c r="BL48" s="46">
        <f>L3dati!CC48/SUM(L3dati!$BZ48:$CC48)</f>
        <v>0.5</v>
      </c>
      <c r="BM48" s="185">
        <f>L3dati!CD48</f>
        <v>3.3888888888888888</v>
      </c>
      <c r="BN48" s="46">
        <f>L3dati!CE48/SUM(L3dati!$CE48:$CH48)</f>
        <v>0.16666666666666666</v>
      </c>
      <c r="BO48" s="46">
        <f>L3dati!CF48/SUM(L3dati!$CE48:$CH48)</f>
        <v>0.1111111111111111</v>
      </c>
      <c r="BP48" s="46">
        <f>L3dati!CG48/SUM(L3dati!$CE48:$CH48)</f>
        <v>0.27777777777777779</v>
      </c>
      <c r="BQ48" s="46">
        <f>L3dati!CH48/SUM(L3dati!$CE48:$CH48)</f>
        <v>0.44444444444444442</v>
      </c>
      <c r="BR48" s="187">
        <f>L3dati!CI48</f>
        <v>3</v>
      </c>
      <c r="BS48" s="46"/>
      <c r="BT48" s="46"/>
      <c r="BU48" s="46"/>
      <c r="BV48" s="46"/>
      <c r="BW48" s="185"/>
      <c r="BX48" s="46"/>
      <c r="BY48" s="46"/>
      <c r="BZ48" s="46"/>
      <c r="CA48" s="46"/>
      <c r="CB48" s="187"/>
      <c r="CC48" s="46">
        <f>L3dati!CT48/L3dati!$CZ48</f>
        <v>0.67021276595744683</v>
      </c>
      <c r="CD48" s="46">
        <f>L3dati!CU48/L3dati!$CZ48</f>
        <v>0.18085106382978725</v>
      </c>
      <c r="CE48" s="46">
        <f>L3dati!CV48/L3dati!$CZ48</f>
        <v>0.10638297872340426</v>
      </c>
      <c r="CF48" s="46">
        <f>L3dati!CW48/L3dati!$CZ48</f>
        <v>3.1914893617021274E-2</v>
      </c>
      <c r="CG48" s="46">
        <f>L3dati!CX48/L3dati!$CZ48</f>
        <v>1.0638297872340425E-2</v>
      </c>
      <c r="CH48" s="191">
        <f>L3dati!CY48</f>
        <v>3.4946236559139785</v>
      </c>
      <c r="CI48" s="188">
        <f>L3dati!CZ48</f>
        <v>94</v>
      </c>
      <c r="CJ48" s="46">
        <f>L3dati!DA48/L3dati!$CZ48</f>
        <v>4.2553191489361701E-2</v>
      </c>
      <c r="CK48" s="46">
        <f>L3dati!DB48/L3dati!$CZ48</f>
        <v>0.30851063829787234</v>
      </c>
      <c r="CL48" s="46">
        <f>L3dati!DC48/L3dati!$CZ48</f>
        <v>0.5957446808510638</v>
      </c>
      <c r="CM48" s="46">
        <f>L3dati!DD48/L3dati!$CZ48</f>
        <v>5.3191489361702128E-2</v>
      </c>
      <c r="CN48" s="193">
        <f>L3dati!DE48</f>
        <v>101.91489361702128</v>
      </c>
      <c r="CO48" s="46">
        <f>L3dati!DF48/L3dati!$DL48</f>
        <v>0.63636363636363635</v>
      </c>
      <c r="CP48" s="46">
        <f>L3dati!DG48/L3dati!$DL48</f>
        <v>0.23966942148760331</v>
      </c>
      <c r="CQ48" s="46">
        <f>L3dati!DH48/L3dati!$DL48</f>
        <v>5.7851239669421489E-2</v>
      </c>
      <c r="CR48" s="46">
        <f>L3dati!DI48/L3dati!$DL48</f>
        <v>3.3057851239669422E-2</v>
      </c>
      <c r="CS48" s="46">
        <f>L3dati!DJ48/L3dati!$DL48</f>
        <v>3.3057851239669422E-2</v>
      </c>
      <c r="CT48" s="191">
        <f>L3dati!DK48</f>
        <v>3.4700854700854702</v>
      </c>
      <c r="CU48" s="188">
        <f>L3dati!DL48</f>
        <v>121</v>
      </c>
      <c r="CV48" s="46">
        <f>L3dati!DM48/L3dati!$DL48</f>
        <v>9.9173553719008267E-2</v>
      </c>
      <c r="CW48" s="46">
        <f>L3dati!DN48/L3dati!$DL48</f>
        <v>0.30578512396694213</v>
      </c>
      <c r="CX48" s="46">
        <f>L3dati!DO48/L3dati!$DL48</f>
        <v>0.53719008264462809</v>
      </c>
      <c r="CY48" s="46">
        <f>L3dati!DP48/L3dati!$DL48</f>
        <v>5.7851239669421489E-2</v>
      </c>
      <c r="CZ48" s="193">
        <f>L3dati!DQ48</f>
        <v>101.33884297520662</v>
      </c>
      <c r="DA48" s="46">
        <f>L3dati!DR48/L3dati!$DX48</f>
        <v>0</v>
      </c>
      <c r="DB48" s="46">
        <f>L3dati!DS48/L3dati!$DX48</f>
        <v>0.46875</v>
      </c>
      <c r="DC48" s="46">
        <f>L3dati!DT48/L3dati!$DX48</f>
        <v>0.34375</v>
      </c>
      <c r="DD48" s="46">
        <f>L3dati!DU48/L3dati!$DX48</f>
        <v>0.1875</v>
      </c>
      <c r="DE48" s="46">
        <f>L3dati!DV48/L3dati!$DX48</f>
        <v>0</v>
      </c>
      <c r="DF48" s="191">
        <f>L3dati!DW48</f>
        <v>4.71875</v>
      </c>
      <c r="DG48" s="188">
        <f>L3dati!DX48</f>
        <v>32</v>
      </c>
      <c r="DH48" s="46">
        <f>L3dati!DY48/L3dati!$DX48</f>
        <v>0.5</v>
      </c>
      <c r="DI48" s="46">
        <f>L3dati!DZ48/L3dati!$DX48</f>
        <v>0.4375</v>
      </c>
      <c r="DJ48" s="46">
        <f>L3dati!EA48/L3dati!$DX48</f>
        <v>6.25E-2</v>
      </c>
      <c r="DK48" s="46">
        <f>L3dati!EB48/L3dati!$DX48</f>
        <v>0</v>
      </c>
      <c r="DL48" s="193">
        <f>L3dati!EC48</f>
        <v>90.53125</v>
      </c>
      <c r="DM48" s="46">
        <f>L3dati!ED48/L3dati!$EH48</f>
        <v>0.23728813559322035</v>
      </c>
      <c r="DN48" s="46">
        <f>L3dati!EE48/L3dati!$EH48</f>
        <v>0.59322033898305082</v>
      </c>
      <c r="DO48" s="46">
        <f>L3dati!EF48/L3dati!$EH48</f>
        <v>0.1440677966101695</v>
      </c>
      <c r="DP48" s="46">
        <f>L3dati!EG48/L3dati!$EH48</f>
        <v>2.5423728813559324E-2</v>
      </c>
      <c r="DQ48" s="47">
        <f>L3dati!EH48</f>
        <v>118</v>
      </c>
      <c r="DR48" s="46">
        <f>L3dati!EI48/L3dati!$EH48</f>
        <v>0.72881355932203384</v>
      </c>
      <c r="DS48" s="46">
        <f>L3dati!EJ48/L3dati!$EH48</f>
        <v>0.16101694915254236</v>
      </c>
      <c r="DT48" s="46">
        <f>L3dati!EK48/L3dati!$EH48</f>
        <v>6.7796610169491525E-2</v>
      </c>
      <c r="DU48" s="46">
        <f>L3dati!EL48/L3dati!$EH48</f>
        <v>3.3898305084745763E-2</v>
      </c>
      <c r="DV48" s="192">
        <f>L3dati!EM48/L3dati!$EH48</f>
        <v>8.4745762711864406E-3</v>
      </c>
      <c r="DW48" s="46">
        <f>L3dati!EN48/L3dati!$ER48</f>
        <v>0.35185185185185186</v>
      </c>
      <c r="DX48" s="46">
        <f>L3dati!EO48/L3dati!$ER48</f>
        <v>0.55555555555555558</v>
      </c>
      <c r="DY48" s="46">
        <f>L3dati!EP48/L3dati!$ER48</f>
        <v>4.6296296296296294E-2</v>
      </c>
      <c r="DZ48" s="46">
        <f>L3dati!EQ48/L3dati!$ER48</f>
        <v>4.6296296296296294E-2</v>
      </c>
      <c r="EA48" s="47">
        <f>L3dati!ER48</f>
        <v>108</v>
      </c>
      <c r="EB48" s="46">
        <f>L3dati!ES48/L3dati!$ER48</f>
        <v>0.67592592592592593</v>
      </c>
      <c r="EC48" s="46">
        <f>L3dati!ET48/L3dati!$ER48</f>
        <v>0.17592592592592593</v>
      </c>
      <c r="ED48" s="46">
        <f>L3dati!EU48/L3dati!$ER48</f>
        <v>7.407407407407407E-2</v>
      </c>
      <c r="EE48" s="46">
        <f>L3dati!EV48/L3dati!$ER48</f>
        <v>6.4814814814814811E-2</v>
      </c>
      <c r="EF48" s="192">
        <f>L3dati!EW48/L3dati!$ER48</f>
        <v>9.2592592592592587E-3</v>
      </c>
      <c r="EG48" s="46">
        <f>L3dati!EX48/L3dati!$FB48</f>
        <v>0.2</v>
      </c>
      <c r="EH48" s="46">
        <f>L3dati!EY48/L3dati!$FB48</f>
        <v>0.64</v>
      </c>
      <c r="EI48" s="46">
        <f>L3dati!EZ48/L3dati!$FB48</f>
        <v>0.16</v>
      </c>
      <c r="EJ48" s="46">
        <f>L3dati!FA48/L3dati!$FB48</f>
        <v>0</v>
      </c>
      <c r="EK48" s="47">
        <f>L3dati!FB48</f>
        <v>50</v>
      </c>
      <c r="EL48" s="46">
        <f>L3dati!FC48/L3dati!$FB48</f>
        <v>0.56000000000000005</v>
      </c>
      <c r="EM48" s="46">
        <f>L3dati!FD48/L3dati!$FB48</f>
        <v>0.28000000000000003</v>
      </c>
      <c r="EN48" s="46">
        <f>L3dati!FE48/L3dati!$FB48</f>
        <v>0.08</v>
      </c>
      <c r="EO48" s="46">
        <f>L3dati!FF48/L3dati!$FB48</f>
        <v>0.06</v>
      </c>
      <c r="EP48" s="46">
        <f>L3dati!FG48/L3dati!$FB48</f>
        <v>0.02</v>
      </c>
    </row>
    <row r="49" spans="1:146" s="50" customFormat="1" ht="10.5" customHeight="1" x14ac:dyDescent="0.2">
      <c r="A49" s="26">
        <v>1118</v>
      </c>
      <c r="B49" s="26"/>
      <c r="C49" s="27">
        <v>81</v>
      </c>
      <c r="D49" s="28" t="s">
        <v>202</v>
      </c>
      <c r="E49" s="27" t="s">
        <v>137</v>
      </c>
      <c r="F49" s="27" t="s">
        <v>200</v>
      </c>
      <c r="G49" s="27" t="s">
        <v>203</v>
      </c>
      <c r="H49" s="30">
        <f>L3dati!P49</f>
        <v>0</v>
      </c>
      <c r="I49" s="45"/>
      <c r="J49" s="45"/>
      <c r="K49" s="45"/>
      <c r="L49" s="45"/>
      <c r="M49" s="45"/>
      <c r="N49" s="32"/>
      <c r="O49" s="32"/>
      <c r="P49" s="30">
        <f>L3dati!X49</f>
        <v>0</v>
      </c>
      <c r="Q49" s="45"/>
      <c r="R49" s="45"/>
      <c r="S49" s="45"/>
      <c r="T49" s="45"/>
      <c r="U49" s="45"/>
      <c r="V49" s="32"/>
      <c r="W49" s="32"/>
      <c r="X49" s="30">
        <f>L3dati!AF49</f>
        <v>0</v>
      </c>
      <c r="Y49" s="45"/>
      <c r="Z49" s="45"/>
      <c r="AA49" s="45"/>
      <c r="AB49" s="45"/>
      <c r="AC49" s="45"/>
      <c r="AD49" s="32"/>
      <c r="AE49" s="32"/>
      <c r="AF49" s="184"/>
      <c r="AG49" s="184"/>
      <c r="AH49" s="184"/>
      <c r="AI49" s="184"/>
      <c r="AJ49" s="184"/>
      <c r="AK49" s="184"/>
      <c r="AL49" s="184"/>
      <c r="AM49" s="184"/>
      <c r="AN49" s="184"/>
      <c r="AO49" s="184">
        <f>L3dati!BF49/L3dati!$BM49</f>
        <v>3.6290322580645164E-2</v>
      </c>
      <c r="AP49" s="184">
        <f>L3dati!BG49/L3dati!$BM49</f>
        <v>3.6290322580645164E-2</v>
      </c>
      <c r="AQ49" s="184"/>
      <c r="AR49" s="184"/>
      <c r="AS49" s="184"/>
      <c r="AT49" s="184"/>
      <c r="AU49" s="30">
        <f>L3dati!BL49</f>
        <v>509</v>
      </c>
      <c r="AV49" s="30">
        <f>L3dati!BM49</f>
        <v>248</v>
      </c>
      <c r="AW49" s="30">
        <f>L3dati!BN49</f>
        <v>0</v>
      </c>
      <c r="AX49" s="30">
        <f>L3dati!BO49</f>
        <v>0</v>
      </c>
      <c r="AY49" s="46">
        <f>L3dati!BP49/SUM(L3dati!$BP49:$BS49)</f>
        <v>1.968503937007874E-2</v>
      </c>
      <c r="AZ49" s="46">
        <f>L3dati!BQ49/SUM(L3dati!$BP49:$BS49)</f>
        <v>8.562992125984252E-2</v>
      </c>
      <c r="BA49" s="46">
        <f>L3dati!BR49/SUM(L3dati!$BP49:$BS49)</f>
        <v>0.3956692913385827</v>
      </c>
      <c r="BB49" s="46">
        <f>L3dati!BS49/SUM(L3dati!$BP49:$BS49)</f>
        <v>0.49901574803149606</v>
      </c>
      <c r="BC49" s="185">
        <f>L3dati!BT49</f>
        <v>3.3740157480314958</v>
      </c>
      <c r="BD49" s="46">
        <f>L3dati!BU49/SUM(L3dati!$BU49:$BX49)</f>
        <v>7.2834645669291334E-2</v>
      </c>
      <c r="BE49" s="46">
        <f>L3dati!BV49/SUM(L3dati!$BU49:$BX49)</f>
        <v>0.10728346456692914</v>
      </c>
      <c r="BF49" s="46">
        <f>L3dati!BW49/SUM(L3dati!$BU49:$BX49)</f>
        <v>0.48818897637795278</v>
      </c>
      <c r="BG49" s="46">
        <f>L3dati!BX49/SUM(L3dati!$BU49:$BX49)</f>
        <v>0.33169291338582679</v>
      </c>
      <c r="BH49" s="187">
        <f>L3dati!BY49</f>
        <v>3.0787401574803148</v>
      </c>
      <c r="BI49" s="46">
        <f>L3dati!BZ49/SUM(L3dati!$BZ49:$CC49)</f>
        <v>2.3809523809523808E-2</v>
      </c>
      <c r="BJ49" s="46">
        <f>L3dati!CA49/SUM(L3dati!$BZ49:$CC49)</f>
        <v>2.3809523809523808E-2</v>
      </c>
      <c r="BK49" s="46">
        <f>L3dati!CB49/SUM(L3dati!$BZ49:$CC49)</f>
        <v>0.30952380952380953</v>
      </c>
      <c r="BL49" s="46">
        <f>L3dati!CC49/SUM(L3dati!$BZ49:$CC49)</f>
        <v>0.6428571428571429</v>
      </c>
      <c r="BM49" s="185">
        <f>L3dati!CD49</f>
        <v>3.5714285714285716</v>
      </c>
      <c r="BN49" s="46">
        <f>L3dati!CE49/SUM(L3dati!$CE49:$CH49)</f>
        <v>2.3809523809523808E-2</v>
      </c>
      <c r="BO49" s="46">
        <f>L3dati!CF49/SUM(L3dati!$CE49:$CH49)</f>
        <v>0.19047619047619047</v>
      </c>
      <c r="BP49" s="46">
        <f>L3dati!CG49/SUM(L3dati!$CE49:$CH49)</f>
        <v>0.42857142857142855</v>
      </c>
      <c r="BQ49" s="46">
        <f>L3dati!CH49/SUM(L3dati!$CE49:$CH49)</f>
        <v>0.35714285714285715</v>
      </c>
      <c r="BR49" s="187">
        <f>L3dati!CI49</f>
        <v>3.1190476190476191</v>
      </c>
      <c r="BS49" s="46">
        <f>L3dati!CJ49/SUM(L3dati!$CJ49:$CM49)</f>
        <v>0</v>
      </c>
      <c r="BT49" s="46">
        <f>L3dati!CK49/SUM(L3dati!$CJ49:$CM49)</f>
        <v>0</v>
      </c>
      <c r="BU49" s="46">
        <f>L3dati!CL49/SUM(L3dati!$CJ49:$CM49)</f>
        <v>0.66666666666666663</v>
      </c>
      <c r="BV49" s="46">
        <f>L3dati!CM49/SUM(L3dati!$CJ49:$CM49)</f>
        <v>0.33333333333333331</v>
      </c>
      <c r="BW49" s="185">
        <f>L3dati!CN49</f>
        <v>3.3333333333333335</v>
      </c>
      <c r="BX49" s="46">
        <f>L3dati!CO49/SUM(L3dati!$CO49:$CR49)</f>
        <v>0</v>
      </c>
      <c r="BY49" s="46">
        <f>L3dati!CP49/SUM(L3dati!$CO49:$CR49)</f>
        <v>0</v>
      </c>
      <c r="BZ49" s="46">
        <f>L3dati!CQ49/SUM(L3dati!$CO49:$CR49)</f>
        <v>0.88888888888888884</v>
      </c>
      <c r="CA49" s="46">
        <f>L3dati!CR49/SUM(L3dati!$CO49:$CR49)</f>
        <v>0.1111111111111111</v>
      </c>
      <c r="CB49" s="187">
        <f>L3dati!CS49</f>
        <v>3.1111111111111112</v>
      </c>
      <c r="CC49" s="46">
        <f>L3dati!CT49/L3dati!$CZ49</f>
        <v>0.58078602620087338</v>
      </c>
      <c r="CD49" s="46">
        <f>L3dati!CU49/L3dati!$CZ49</f>
        <v>0.27074235807860264</v>
      </c>
      <c r="CE49" s="46">
        <f>L3dati!CV49/L3dati!$CZ49</f>
        <v>0.11353711790393013</v>
      </c>
      <c r="CF49" s="46">
        <f>L3dati!CW49/L3dati!$CZ49</f>
        <v>2.6200873362445413E-2</v>
      </c>
      <c r="CG49" s="46">
        <f>L3dati!CX49/L3dati!$CZ49</f>
        <v>8.7336244541484712E-3</v>
      </c>
      <c r="CH49" s="191">
        <f>L3dati!CY49</f>
        <v>3.5814977973568283</v>
      </c>
      <c r="CI49" s="188">
        <f>L3dati!CZ49</f>
        <v>229</v>
      </c>
      <c r="CJ49" s="46">
        <f>L3dati!DA49/L3dati!$CZ49</f>
        <v>4.3668122270742356E-3</v>
      </c>
      <c r="CK49" s="46">
        <f>L3dati!DB49/L3dati!$CZ49</f>
        <v>0.43231441048034935</v>
      </c>
      <c r="CL49" s="46">
        <f>L3dati!DC49/L3dati!$CZ49</f>
        <v>0.52838427947598254</v>
      </c>
      <c r="CM49" s="46">
        <f>L3dati!DD49/L3dati!$CZ49</f>
        <v>3.4934497816593885E-2</v>
      </c>
      <c r="CN49" s="193">
        <f>L3dati!DE49</f>
        <v>101.51965065502183</v>
      </c>
      <c r="CO49" s="46">
        <f>L3dati!DF49/L3dati!$DL49</f>
        <v>0.54347826086956519</v>
      </c>
      <c r="CP49" s="46">
        <f>L3dati!DG49/L3dati!$DL49</f>
        <v>0.29130434782608694</v>
      </c>
      <c r="CQ49" s="46">
        <f>L3dati!DH49/L3dati!$DL49</f>
        <v>7.8260869565217397E-2</v>
      </c>
      <c r="CR49" s="46">
        <f>L3dati!DI49/L3dati!$DL49</f>
        <v>6.5217391304347824E-2</v>
      </c>
      <c r="CS49" s="46">
        <f>L3dati!DJ49/L3dati!$DL49</f>
        <v>2.1739130434782608E-2</v>
      </c>
      <c r="CT49" s="191">
        <f>L3dati!DK49</f>
        <v>3.6577777777777776</v>
      </c>
      <c r="CU49" s="188">
        <f>L3dati!DL49</f>
        <v>230</v>
      </c>
      <c r="CV49" s="46">
        <f>L3dati!DM49/L3dati!$DL49</f>
        <v>6.0869565217391307E-2</v>
      </c>
      <c r="CW49" s="46">
        <f>L3dati!DN49/L3dati!$DL49</f>
        <v>0.44347826086956521</v>
      </c>
      <c r="CX49" s="46">
        <f>L3dati!DO49/L3dati!$DL49</f>
        <v>0.45217391304347826</v>
      </c>
      <c r="CY49" s="46">
        <f>L3dati!DP49/L3dati!$DL49</f>
        <v>4.3478260869565216E-2</v>
      </c>
      <c r="CZ49" s="193">
        <f>L3dati!DQ49</f>
        <v>100.10434782608695</v>
      </c>
      <c r="DA49" s="46">
        <f>L3dati!DR49/L3dati!$DX49</f>
        <v>0</v>
      </c>
      <c r="DB49" s="46">
        <f>L3dati!DS49/L3dati!$DX49</f>
        <v>0.73636363636363633</v>
      </c>
      <c r="DC49" s="46">
        <f>L3dati!DT49/L3dati!$DX49</f>
        <v>0.10909090909090909</v>
      </c>
      <c r="DD49" s="46">
        <f>L3dati!DU49/L3dati!$DX49</f>
        <v>0.14545454545454545</v>
      </c>
      <c r="DE49" s="46">
        <f>L3dati!DV49/L3dati!$DX49</f>
        <v>9.0909090909090905E-3</v>
      </c>
      <c r="DF49" s="191">
        <f>L3dati!DW49</f>
        <v>4.4036697247706424</v>
      </c>
      <c r="DG49" s="188">
        <f>L3dati!DX49</f>
        <v>110</v>
      </c>
      <c r="DH49" s="46">
        <f>L3dati!DY49/L3dati!$DX49</f>
        <v>0.1</v>
      </c>
      <c r="DI49" s="46">
        <f>L3dati!DZ49/L3dati!$DX49</f>
        <v>0.61818181818181817</v>
      </c>
      <c r="DJ49" s="46">
        <f>L3dati!EA49/L3dati!$DX49</f>
        <v>0.2818181818181818</v>
      </c>
      <c r="DK49" s="46">
        <f>L3dati!EB49/L3dati!$DX49</f>
        <v>0</v>
      </c>
      <c r="DL49" s="193">
        <f>L3dati!EC49</f>
        <v>97.272727272727266</v>
      </c>
      <c r="DM49" s="46">
        <f>L3dati!ED49/L3dati!$EH49</f>
        <v>0.15853658536585366</v>
      </c>
      <c r="DN49" s="46">
        <f>L3dati!EE49/L3dati!$EH49</f>
        <v>0.63414634146341464</v>
      </c>
      <c r="DO49" s="46">
        <f>L3dati!EF49/L3dati!$EH49</f>
        <v>0.17886178861788618</v>
      </c>
      <c r="DP49" s="46">
        <f>L3dati!EG49/L3dati!$EH49</f>
        <v>2.8455284552845527E-2</v>
      </c>
      <c r="DQ49" s="47">
        <f>L3dati!EH49</f>
        <v>246</v>
      </c>
      <c r="DR49" s="46">
        <f>L3dati!EI49/L3dati!$EH49</f>
        <v>0.54065040650406504</v>
      </c>
      <c r="DS49" s="46">
        <f>L3dati!EJ49/L3dati!$EH49</f>
        <v>0.21544715447154472</v>
      </c>
      <c r="DT49" s="46">
        <f>L3dati!EK49/L3dati!$EH49</f>
        <v>0.13821138211382114</v>
      </c>
      <c r="DU49" s="46">
        <f>L3dati!EL49/L3dati!$EH49</f>
        <v>8.5365853658536592E-2</v>
      </c>
      <c r="DV49" s="192">
        <f>L3dati!EM49/L3dati!$EH49</f>
        <v>2.032520325203252E-2</v>
      </c>
      <c r="DW49" s="46">
        <f>L3dati!EN49/L3dati!$ER49</f>
        <v>0.1542056074766355</v>
      </c>
      <c r="DX49" s="46">
        <f>L3dati!EO49/L3dati!$ER49</f>
        <v>0.63084112149532712</v>
      </c>
      <c r="DY49" s="46">
        <f>L3dati!EP49/L3dati!$ER49</f>
        <v>0.16355140186915887</v>
      </c>
      <c r="DZ49" s="46">
        <f>L3dati!EQ49/L3dati!$ER49</f>
        <v>5.1401869158878503E-2</v>
      </c>
      <c r="EA49" s="47">
        <f>L3dati!ER49</f>
        <v>214</v>
      </c>
      <c r="EB49" s="46">
        <f>L3dati!ES49/L3dati!$ER49</f>
        <v>0.52336448598130836</v>
      </c>
      <c r="EC49" s="46">
        <f>L3dati!ET49/L3dati!$ER49</f>
        <v>0.25233644859813081</v>
      </c>
      <c r="ED49" s="46">
        <f>L3dati!EU49/L3dati!$ER49</f>
        <v>0.1542056074766355</v>
      </c>
      <c r="EE49" s="46">
        <f>L3dati!EV49/L3dati!$ER49</f>
        <v>5.6074766355140186E-2</v>
      </c>
      <c r="EF49" s="192">
        <f>L3dati!EW49/L3dati!$ER49</f>
        <v>1.4018691588785047E-2</v>
      </c>
      <c r="EG49" s="46">
        <f>L3dati!EX49/L3dati!$FB49</f>
        <v>0.22674418604651161</v>
      </c>
      <c r="EH49" s="46">
        <f>L3dati!EY49/L3dati!$FB49</f>
        <v>0.54651162790697672</v>
      </c>
      <c r="EI49" s="46">
        <f>L3dati!EZ49/L3dati!$FB49</f>
        <v>0.19186046511627908</v>
      </c>
      <c r="EJ49" s="46">
        <f>L3dati!FA49/L3dati!$FB49</f>
        <v>3.4883720930232558E-2</v>
      </c>
      <c r="EK49" s="47">
        <f>L3dati!FB49</f>
        <v>172</v>
      </c>
      <c r="EL49" s="46">
        <f>L3dati!FC49/L3dati!$FB49</f>
        <v>0.4941860465116279</v>
      </c>
      <c r="EM49" s="46">
        <f>L3dati!FD49/L3dati!$FB49</f>
        <v>0.26162790697674421</v>
      </c>
      <c r="EN49" s="46">
        <f>L3dati!FE49/L3dati!$FB49</f>
        <v>0.10465116279069768</v>
      </c>
      <c r="EO49" s="46">
        <f>L3dati!FF49/L3dati!$FB49</f>
        <v>0.11046511627906977</v>
      </c>
      <c r="EP49" s="46">
        <f>L3dati!FG49/L3dati!$FB49</f>
        <v>2.9069767441860465E-2</v>
      </c>
    </row>
    <row r="50" spans="1:146" s="50" customFormat="1" ht="10.5" customHeight="1" x14ac:dyDescent="0.2">
      <c r="A50" s="26">
        <v>1089</v>
      </c>
      <c r="B50" s="26"/>
      <c r="C50" s="27">
        <v>90</v>
      </c>
      <c r="D50" s="28" t="s">
        <v>204</v>
      </c>
      <c r="E50" s="27" t="s">
        <v>137</v>
      </c>
      <c r="F50" s="27" t="s">
        <v>205</v>
      </c>
      <c r="G50" s="27" t="s">
        <v>206</v>
      </c>
      <c r="H50" s="30">
        <f>L3dati!P50</f>
        <v>154</v>
      </c>
      <c r="I50" s="45">
        <f>L3dati!Q50/L3dati!$P50</f>
        <v>0.19480519480519481</v>
      </c>
      <c r="J50" s="45">
        <f>L3dati!R50/L3dati!$P50</f>
        <v>0.27272727272727271</v>
      </c>
      <c r="K50" s="45">
        <f>L3dati!S50/L3dati!$P50</f>
        <v>0.48051948051948051</v>
      </c>
      <c r="L50" s="45">
        <f>L3dati!T50/L3dati!$P50</f>
        <v>1.2987012987012988E-2</v>
      </c>
      <c r="M50" s="45">
        <f>L3dati!U50/L3dati!$P50</f>
        <v>3.896103896103896E-2</v>
      </c>
      <c r="N50" s="32">
        <f>L3dati!V50</f>
        <v>81.621621621621628</v>
      </c>
      <c r="O50" s="32">
        <f>L3dati!W50</f>
        <v>71.069932432432438</v>
      </c>
      <c r="P50" s="30">
        <f>L3dati!X50</f>
        <v>152</v>
      </c>
      <c r="Q50" s="45">
        <f>L3dati!Y50/L3dati!$X50</f>
        <v>0.19736842105263158</v>
      </c>
      <c r="R50" s="45">
        <f>L3dati!Z50/L3dati!$X50</f>
        <v>0.30263157894736842</v>
      </c>
      <c r="S50" s="45">
        <f>L3dati!AA50/L3dati!$X50</f>
        <v>0.44078947368421051</v>
      </c>
      <c r="T50" s="45">
        <f>L3dati!AB50/L3dati!$X50</f>
        <v>1.3157894736842105E-2</v>
      </c>
      <c r="U50" s="45">
        <f>L3dati!AC50/L3dati!$X50</f>
        <v>4.6052631578947366E-2</v>
      </c>
      <c r="V50" s="32">
        <f>L3dati!AD50</f>
        <v>81.884353741496597</v>
      </c>
      <c r="W50" s="32">
        <f>L3dati!AE50</f>
        <v>63.30854304635762</v>
      </c>
      <c r="X50" s="30">
        <f>L3dati!AF50</f>
        <v>150</v>
      </c>
      <c r="Y50" s="45">
        <f>L3dati!AG50/L3dati!$AF50</f>
        <v>0.27333333333333332</v>
      </c>
      <c r="Z50" s="45">
        <f>L3dati!AH50/L3dati!$AF50</f>
        <v>0.31333333333333335</v>
      </c>
      <c r="AA50" s="45">
        <f>L3dati!AI50/L3dati!$AF50</f>
        <v>0.36666666666666664</v>
      </c>
      <c r="AB50" s="45">
        <f>L3dati!AJ50/L3dati!$AF50</f>
        <v>1.3333333333333334E-2</v>
      </c>
      <c r="AC50" s="45">
        <f>L3dati!AK50/L3dati!$AF50</f>
        <v>3.3333333333333333E-2</v>
      </c>
      <c r="AD50" s="32">
        <f>L3dati!AL50</f>
        <v>80.606896551724134</v>
      </c>
      <c r="AE50" s="32">
        <f>L3dati!AM50</f>
        <v>61.12691275167785</v>
      </c>
      <c r="AF50" s="184">
        <f>L3dati!AW50/L3dati!$H50</f>
        <v>0.80272108843537415</v>
      </c>
      <c r="AG50" s="184">
        <f>L3dati!AX50/L3dati!$H50</f>
        <v>0.15646258503401361</v>
      </c>
      <c r="AH50" s="184">
        <f>L3dati!AY50/L3dati!$H50</f>
        <v>4.0816326530612242E-2</v>
      </c>
      <c r="AI50" s="184">
        <f>L3dati!AZ50/L3dati!$P50</f>
        <v>0.86363636363636365</v>
      </c>
      <c r="AJ50" s="184">
        <f>L3dati!BA50/L3dati!$P50</f>
        <v>8.4415584415584416E-2</v>
      </c>
      <c r="AK50" s="184">
        <f>L3dati!BB50/L3dati!$P50</f>
        <v>5.1948051948051951E-2</v>
      </c>
      <c r="AL50" s="184">
        <f>L3dati!BC50/L3dati!$X50</f>
        <v>0.75</v>
      </c>
      <c r="AM50" s="184">
        <f>L3dati!BD50/L3dati!$X50</f>
        <v>0.14473684210526316</v>
      </c>
      <c r="AN50" s="184">
        <f>L3dati!BE50/L3dati!$X50</f>
        <v>0.10526315789473684</v>
      </c>
      <c r="AO50" s="184">
        <f>L3dati!BF50/L3dati!$BM50</f>
        <v>0.25357142857142856</v>
      </c>
      <c r="AP50" s="184">
        <f>L3dati!BG50/L3dati!$BM50</f>
        <v>3.214285714285714E-2</v>
      </c>
      <c r="AQ50" s="184">
        <f>L3dati!BH50/L3dati!$BN50</f>
        <v>0.22448979591836735</v>
      </c>
      <c r="AR50" s="184">
        <f>L3dati!BI50/L3dati!$BN50</f>
        <v>5.4421768707482991E-2</v>
      </c>
      <c r="AS50" s="184">
        <f>L3dati!BJ50/L3dati!BO50</f>
        <v>0.20274914089347079</v>
      </c>
      <c r="AT50" s="184">
        <f>L3dati!BK50/L3dati!BO50</f>
        <v>5.8419243986254296E-2</v>
      </c>
      <c r="AU50" s="30">
        <f>L3dati!BL50</f>
        <v>250</v>
      </c>
      <c r="AV50" s="30">
        <f>L3dati!BM50</f>
        <v>280</v>
      </c>
      <c r="AW50" s="30">
        <f>L3dati!BN50</f>
        <v>294</v>
      </c>
      <c r="AX50" s="30">
        <f>L3dati!BO50</f>
        <v>291</v>
      </c>
      <c r="AY50" s="46">
        <f>L3dati!BP50/SUM(L3dati!$BP50:$BS50)</f>
        <v>2.9060381013884404E-2</v>
      </c>
      <c r="AZ50" s="46">
        <f>L3dati!BQ50/SUM(L3dati!$BP50:$BS50)</f>
        <v>8.2983532450758804E-2</v>
      </c>
      <c r="BA50" s="46">
        <f>L3dati!BR50/SUM(L3dati!$BP50:$BS50)</f>
        <v>0.32935098482402325</v>
      </c>
      <c r="BB50" s="46">
        <f>L3dati!BS50/SUM(L3dati!$BP50:$BS50)</f>
        <v>0.5586051017113336</v>
      </c>
      <c r="BC50" s="185">
        <f>L3dati!BT50</f>
        <v>3.4175008072328059</v>
      </c>
      <c r="BD50" s="46">
        <f>L3dati!BU50/SUM(L3dati!$BU50:$BX50)</f>
        <v>6.8453341943816595E-2</v>
      </c>
      <c r="BE50" s="46">
        <f>L3dati!BV50/SUM(L3dati!$BU50:$BX50)</f>
        <v>0.13787536325476268</v>
      </c>
      <c r="BF50" s="46">
        <f>L3dati!BW50/SUM(L3dati!$BU50:$BX50)</f>
        <v>0.46367452373264451</v>
      </c>
      <c r="BG50" s="46">
        <f>L3dati!BX50/SUM(L3dati!$BU50:$BX50)</f>
        <v>0.32999677106877623</v>
      </c>
      <c r="BH50" s="187">
        <f>L3dati!BY50</f>
        <v>3.0552147239263805</v>
      </c>
      <c r="BI50" s="46">
        <f>L3dati!BZ50/SUM(L3dati!$BZ50:$CC50)</f>
        <v>2.9019346230820548E-2</v>
      </c>
      <c r="BJ50" s="46">
        <f>L3dati!CA50/SUM(L3dati!$BZ50:$CC50)</f>
        <v>8.8392261507671779E-2</v>
      </c>
      <c r="BK50" s="46">
        <f>L3dati!CB50/SUM(L3dati!$BZ50:$CC50)</f>
        <v>0.35490326884589729</v>
      </c>
      <c r="BL50" s="46">
        <f>L3dati!CC50/SUM(L3dati!$BZ50:$CC50)</f>
        <v>0.52768512341561036</v>
      </c>
      <c r="BM50" s="185">
        <f>L3dati!CD50</f>
        <v>3.3812541694462976</v>
      </c>
      <c r="BN50" s="46">
        <f>L3dati!CE50/SUM(L3dati!$CE50:$CH50)</f>
        <v>6.2708472314876584E-2</v>
      </c>
      <c r="BO50" s="46">
        <f>L3dati!CF50/SUM(L3dati!$CE50:$CH50)</f>
        <v>0.15977318212141428</v>
      </c>
      <c r="BP50" s="46">
        <f>L3dati!CG50/SUM(L3dati!$CE50:$CH50)</f>
        <v>0.45697131420947296</v>
      </c>
      <c r="BQ50" s="46">
        <f>L3dati!CH50/SUM(L3dati!$CE50:$CH50)</f>
        <v>0.32054703135423618</v>
      </c>
      <c r="BR50" s="187">
        <f>L3dati!CI50</f>
        <v>3.0353569046030686</v>
      </c>
      <c r="BS50" s="46">
        <f>L3dati!CJ50/SUM(L3dati!$CJ50:$CM50)</f>
        <v>2.2859216255442672E-2</v>
      </c>
      <c r="BT50" s="46">
        <f>L3dati!CK50/SUM(L3dati!$CJ50:$CM50)</f>
        <v>9.7968069666182878E-2</v>
      </c>
      <c r="BU50" s="46">
        <f>L3dati!CL50/SUM(L3dati!$CJ50:$CM50)</f>
        <v>0.36248185776487662</v>
      </c>
      <c r="BV50" s="46">
        <f>L3dati!CM50/SUM(L3dati!$CJ50:$CM50)</f>
        <v>0.51669085631349787</v>
      </c>
      <c r="BW50" s="185">
        <f>L3dati!CN50</f>
        <v>3.3730043541364294</v>
      </c>
      <c r="BX50" s="46">
        <f>L3dati!CO50/SUM(L3dati!$CO50:$CR50)</f>
        <v>5.3701015965166909E-2</v>
      </c>
      <c r="BY50" s="46">
        <f>L3dati!CP50/SUM(L3dati!$CO50:$CR50)</f>
        <v>0.14731494920174165</v>
      </c>
      <c r="BZ50" s="46">
        <f>L3dati!CQ50/SUM(L3dati!$CO50:$CR50)</f>
        <v>0.51523947750362842</v>
      </c>
      <c r="CA50" s="46">
        <f>L3dati!CR50/SUM(L3dati!$CO50:$CR50)</f>
        <v>0.28374455732946297</v>
      </c>
      <c r="CB50" s="187">
        <f>L3dati!CS50</f>
        <v>3.0290275761973877</v>
      </c>
      <c r="CC50" s="46">
        <f>L3dati!CT50/L3dati!$CZ50</f>
        <v>0.78260869565217395</v>
      </c>
      <c r="CD50" s="46">
        <f>L3dati!CU50/L3dati!$CZ50</f>
        <v>0.10434782608695652</v>
      </c>
      <c r="CE50" s="46">
        <f>L3dati!CV50/L3dati!$CZ50</f>
        <v>4.3478260869565216E-2</v>
      </c>
      <c r="CF50" s="46">
        <f>L3dati!CW50/L3dati!$CZ50</f>
        <v>6.9565217391304349E-2</v>
      </c>
      <c r="CG50" s="46">
        <f>L3dati!CX50/L3dati!$CZ50</f>
        <v>0</v>
      </c>
      <c r="CH50" s="191">
        <f>L3dati!CY50</f>
        <v>3.4</v>
      </c>
      <c r="CI50" s="188">
        <f>L3dati!CZ50</f>
        <v>115</v>
      </c>
      <c r="CJ50" s="46">
        <f>L3dati!DA50/L3dati!$CZ50</f>
        <v>6.9565217391304349E-2</v>
      </c>
      <c r="CK50" s="46">
        <f>L3dati!DB50/L3dati!$CZ50</f>
        <v>0.42608695652173911</v>
      </c>
      <c r="CL50" s="46">
        <f>L3dati!DC50/L3dati!$CZ50</f>
        <v>0.46956521739130436</v>
      </c>
      <c r="CM50" s="46">
        <f>L3dati!DD50/L3dati!$CZ50</f>
        <v>3.4782608695652174E-2</v>
      </c>
      <c r="CN50" s="193">
        <f>L3dati!DE50</f>
        <v>100.18260869565218</v>
      </c>
      <c r="CO50" s="46">
        <f>L3dati!DF50/L3dati!$DL50</f>
        <v>0.82442748091603058</v>
      </c>
      <c r="CP50" s="46">
        <f>L3dati!DG50/L3dati!$DL50</f>
        <v>0.12213740458015267</v>
      </c>
      <c r="CQ50" s="46">
        <f>L3dati!DH50/L3dati!$DL50</f>
        <v>1.5267175572519083E-2</v>
      </c>
      <c r="CR50" s="46">
        <f>L3dati!DI50/L3dati!$DL50</f>
        <v>3.8167938931297711E-2</v>
      </c>
      <c r="CS50" s="46">
        <f>L3dati!DJ50/L3dati!$DL50</f>
        <v>0</v>
      </c>
      <c r="CT50" s="191">
        <f>L3dati!DK50</f>
        <v>3.2671755725190841</v>
      </c>
      <c r="CU50" s="188">
        <f>L3dati!DL50</f>
        <v>131</v>
      </c>
      <c r="CV50" s="46">
        <f>L3dati!DM50/L3dati!$DL50</f>
        <v>4.5801526717557252E-2</v>
      </c>
      <c r="CW50" s="46">
        <f>L3dati!DN50/L3dati!$DL50</f>
        <v>0.41984732824427479</v>
      </c>
      <c r="CX50" s="46">
        <f>L3dati!DO50/L3dati!$DL50</f>
        <v>0.4351145038167939</v>
      </c>
      <c r="CY50" s="46">
        <f>L3dati!DP50/L3dati!$DL50</f>
        <v>9.9236641221374045E-2</v>
      </c>
      <c r="CZ50" s="193">
        <f>L3dati!DQ50</f>
        <v>101.09160305343511</v>
      </c>
      <c r="DA50" s="46">
        <f>L3dati!DR50/L3dati!$DX50</f>
        <v>0.86805555555555558</v>
      </c>
      <c r="DB50" s="46">
        <f>L3dati!DS50/L3dati!$DX50</f>
        <v>0.11805555555555555</v>
      </c>
      <c r="DC50" s="46">
        <f>L3dati!DT50/L3dati!$DX50</f>
        <v>1.3888888888888888E-2</v>
      </c>
      <c r="DD50" s="46">
        <f>L3dati!DU50/L3dati!$DX50</f>
        <v>0</v>
      </c>
      <c r="DE50" s="46">
        <f>L3dati!DV50/L3dati!$DX50</f>
        <v>0</v>
      </c>
      <c r="DF50" s="191">
        <f>L3dati!DW50</f>
        <v>3.1458333333333335</v>
      </c>
      <c r="DG50" s="188">
        <f>L3dati!DX50</f>
        <v>144</v>
      </c>
      <c r="DH50" s="46">
        <f>L3dati!DY50/L3dati!$DX50</f>
        <v>2.0833333333333332E-2</v>
      </c>
      <c r="DI50" s="46">
        <f>L3dati!DZ50/L3dati!$DX50</f>
        <v>0.3125</v>
      </c>
      <c r="DJ50" s="46">
        <f>L3dati!EA50/L3dati!$DX50</f>
        <v>0.54166666666666663</v>
      </c>
      <c r="DK50" s="46">
        <f>L3dati!EB50/L3dati!$DX50</f>
        <v>0.125</v>
      </c>
      <c r="DL50" s="193">
        <f>L3dati!EC50</f>
        <v>102.89583333333333</v>
      </c>
      <c r="DM50" s="46">
        <f>L3dati!ED50/L3dati!$EH50</f>
        <v>0.35514018691588783</v>
      </c>
      <c r="DN50" s="46">
        <f>L3dati!EE50/L3dati!$EH50</f>
        <v>0.57943925233644855</v>
      </c>
      <c r="DO50" s="46">
        <f>L3dati!EF50/L3dati!$EH50</f>
        <v>6.5420560747663545E-2</v>
      </c>
      <c r="DP50" s="46">
        <f>L3dati!EG50/L3dati!$EH50</f>
        <v>0</v>
      </c>
      <c r="DQ50" s="47">
        <f>L3dati!EH50</f>
        <v>107</v>
      </c>
      <c r="DR50" s="46">
        <f>L3dati!EI50/L3dati!$EH50</f>
        <v>0.77570093457943923</v>
      </c>
      <c r="DS50" s="46">
        <f>L3dati!EJ50/L3dati!$EH50</f>
        <v>0.10280373831775701</v>
      </c>
      <c r="DT50" s="46">
        <f>L3dati!EK50/L3dati!$EH50</f>
        <v>4.6728971962616821E-2</v>
      </c>
      <c r="DU50" s="46">
        <f>L3dati!EL50/L3dati!$EH50</f>
        <v>4.6728971962616821E-2</v>
      </c>
      <c r="DV50" s="192">
        <f>L3dati!EM50/L3dati!$EH50</f>
        <v>2.8037383177570093E-2</v>
      </c>
      <c r="DW50" s="46">
        <f>L3dati!EN50/L3dati!$ER50</f>
        <v>0.22388059701492538</v>
      </c>
      <c r="DX50" s="46">
        <f>L3dati!EO50/L3dati!$ER50</f>
        <v>0.66417910447761197</v>
      </c>
      <c r="DY50" s="46">
        <f>L3dati!EP50/L3dati!$ER50</f>
        <v>8.9552238805970144E-2</v>
      </c>
      <c r="DZ50" s="46">
        <f>L3dati!EQ50/L3dati!$ER50</f>
        <v>2.2388059701492536E-2</v>
      </c>
      <c r="EA50" s="47">
        <f>L3dati!ER50</f>
        <v>134</v>
      </c>
      <c r="EB50" s="46">
        <f>L3dati!ES50/L3dati!$ER50</f>
        <v>0.69402985074626866</v>
      </c>
      <c r="EC50" s="46">
        <f>L3dati!ET50/L3dati!$ER50</f>
        <v>0.1044776119402985</v>
      </c>
      <c r="ED50" s="46">
        <f>L3dati!EU50/L3dati!$ER50</f>
        <v>0.11194029850746269</v>
      </c>
      <c r="EE50" s="46">
        <f>L3dati!EV50/L3dati!$ER50</f>
        <v>5.9701492537313432E-2</v>
      </c>
      <c r="EF50" s="192">
        <f>L3dati!EW50/L3dati!$ER50</f>
        <v>2.9850746268656716E-2</v>
      </c>
      <c r="EG50" s="46">
        <f>L3dati!EX50/L3dati!$FB50</f>
        <v>0.25517241379310346</v>
      </c>
      <c r="EH50" s="46">
        <f>L3dati!EY50/L3dati!$FB50</f>
        <v>0.62068965517241381</v>
      </c>
      <c r="EI50" s="46">
        <f>L3dati!EZ50/L3dati!$FB50</f>
        <v>9.6551724137931033E-2</v>
      </c>
      <c r="EJ50" s="46">
        <f>L3dati!FA50/L3dati!$FB50</f>
        <v>2.7586206896551724E-2</v>
      </c>
      <c r="EK50" s="47">
        <f>L3dati!FB50</f>
        <v>145</v>
      </c>
      <c r="EL50" s="46">
        <f>L3dati!FC50/L3dati!$FB50</f>
        <v>0.67586206896551726</v>
      </c>
      <c r="EM50" s="46">
        <f>L3dati!FD50/L3dati!$FB50</f>
        <v>9.6551724137931033E-2</v>
      </c>
      <c r="EN50" s="46">
        <f>L3dati!FE50/L3dati!$FB50</f>
        <v>0.14482758620689656</v>
      </c>
      <c r="EO50" s="46">
        <f>L3dati!FF50/L3dati!$FB50</f>
        <v>6.2068965517241378E-2</v>
      </c>
      <c r="EP50" s="46">
        <f>L3dati!FG50/L3dati!$FB50</f>
        <v>2.0689655172413793E-2</v>
      </c>
    </row>
    <row r="51" spans="1:146" s="50" customFormat="1" ht="10.5" customHeight="1" x14ac:dyDescent="0.2">
      <c r="A51" s="26">
        <v>1087</v>
      </c>
      <c r="B51" s="26"/>
      <c r="C51" s="27">
        <v>91</v>
      </c>
      <c r="D51" s="28" t="s">
        <v>207</v>
      </c>
      <c r="E51" s="27" t="s">
        <v>137</v>
      </c>
      <c r="F51" s="27" t="s">
        <v>205</v>
      </c>
      <c r="G51" s="27" t="s">
        <v>208</v>
      </c>
      <c r="H51" s="30">
        <f>L3dati!P51</f>
        <v>285</v>
      </c>
      <c r="I51" s="45">
        <f>L3dati!Q51/L3dati!$P51</f>
        <v>0.19298245614035087</v>
      </c>
      <c r="J51" s="45">
        <f>L3dati!R51/L3dati!$P51</f>
        <v>0.33333333333333331</v>
      </c>
      <c r="K51" s="45">
        <f>L3dati!S51/L3dati!$P51</f>
        <v>0.41052631578947368</v>
      </c>
      <c r="L51" s="45">
        <f>L3dati!T51/L3dati!$P51</f>
        <v>3.5087719298245615E-3</v>
      </c>
      <c r="M51" s="45">
        <f>L3dati!U51/L3dati!$P51</f>
        <v>5.9649122807017542E-2</v>
      </c>
      <c r="N51" s="32">
        <f>L3dati!V51</f>
        <v>79.103321033210335</v>
      </c>
      <c r="O51" s="32">
        <f>L3dati!W51</f>
        <v>69.101102941176435</v>
      </c>
      <c r="P51" s="30">
        <f>L3dati!X51</f>
        <v>274</v>
      </c>
      <c r="Q51" s="45">
        <f>L3dati!Y51/L3dati!$X51</f>
        <v>0.22992700729927007</v>
      </c>
      <c r="R51" s="45">
        <f>L3dati!Z51/L3dati!$X51</f>
        <v>0.31386861313868614</v>
      </c>
      <c r="S51" s="45">
        <f>L3dati!AA51/L3dati!$X51</f>
        <v>0.39051094890510951</v>
      </c>
      <c r="T51" s="45">
        <f>L3dati!AB51/L3dati!$X51</f>
        <v>1.0948905109489052E-2</v>
      </c>
      <c r="U51" s="45">
        <f>L3dati!AC51/L3dati!$X51</f>
        <v>5.4744525547445258E-2</v>
      </c>
      <c r="V51" s="32">
        <f>L3dati!AD51</f>
        <v>79.547528517110266</v>
      </c>
      <c r="W51" s="32">
        <f>L3dati!AE51</f>
        <v>60.39065693430657</v>
      </c>
      <c r="X51" s="30">
        <f>L3dati!AF51</f>
        <v>279</v>
      </c>
      <c r="Y51" s="45">
        <f>L3dati!AG51/L3dati!$AF51</f>
        <v>0.21863799283154123</v>
      </c>
      <c r="Z51" s="45">
        <f>L3dati!AH51/L3dati!$AF51</f>
        <v>0.36917562724014336</v>
      </c>
      <c r="AA51" s="45">
        <f>L3dati!AI51/L3dati!$AF51</f>
        <v>0.36917562724014336</v>
      </c>
      <c r="AB51" s="45">
        <f>L3dati!AJ51/L3dati!$AF51</f>
        <v>0</v>
      </c>
      <c r="AC51" s="45">
        <f>L3dati!AK51/L3dati!$AF51</f>
        <v>4.3010752688172046E-2</v>
      </c>
      <c r="AD51" s="32">
        <f>L3dati!AL51</f>
        <v>79.438661710037181</v>
      </c>
      <c r="AE51" s="32">
        <f>L3dati!AM51</f>
        <v>61.030609318996405</v>
      </c>
      <c r="AF51" s="184">
        <f>L3dati!AW51/L3dati!$H51</f>
        <v>0.57894736842105265</v>
      </c>
      <c r="AG51" s="184">
        <f>L3dati!AX51/L3dati!$H51</f>
        <v>0.29934210526315791</v>
      </c>
      <c r="AH51" s="184">
        <f>L3dati!AY51/L3dati!$H51</f>
        <v>0.12171052631578948</v>
      </c>
      <c r="AI51" s="184">
        <f>L3dati!AZ51/L3dati!$P51</f>
        <v>0.70877192982456139</v>
      </c>
      <c r="AJ51" s="184">
        <f>L3dati!BA51/L3dati!$P51</f>
        <v>0.21052631578947367</v>
      </c>
      <c r="AK51" s="184">
        <f>L3dati!BB51/L3dati!$P51</f>
        <v>8.0701754385964913E-2</v>
      </c>
      <c r="AL51" s="184">
        <f>L3dati!BC51/L3dati!$X51</f>
        <v>0.71167883211678828</v>
      </c>
      <c r="AM51" s="184">
        <f>L3dati!BD51/L3dati!$X51</f>
        <v>0.21897810218978103</v>
      </c>
      <c r="AN51" s="184">
        <f>L3dati!BE51/L3dati!$X51</f>
        <v>6.9343065693430656E-2</v>
      </c>
      <c r="AO51" s="184">
        <f>L3dati!BF51/L3dati!$BM51</f>
        <v>8.5972850678733032E-2</v>
      </c>
      <c r="AP51" s="184">
        <f>L3dati!BG51/L3dati!$BM51</f>
        <v>3.1674208144796379E-2</v>
      </c>
      <c r="AQ51" s="184">
        <f>L3dati!BH51/L3dati!$BN51</f>
        <v>6.2770562770562768E-2</v>
      </c>
      <c r="AR51" s="184">
        <f>L3dati!BI51/L3dati!$BN51</f>
        <v>5.844155844155844E-2</v>
      </c>
      <c r="AS51" s="184">
        <f>L3dati!BJ51/L3dati!BO51</f>
        <v>6.2231759656652362E-2</v>
      </c>
      <c r="AT51" s="184">
        <f>L3dati!BK51/L3dati!BO51</f>
        <v>2.3605150214592276E-2</v>
      </c>
      <c r="AU51" s="30">
        <f>L3dati!BL51</f>
        <v>460</v>
      </c>
      <c r="AV51" s="30">
        <f>L3dati!BM51</f>
        <v>442</v>
      </c>
      <c r="AW51" s="30">
        <f>L3dati!BN51</f>
        <v>462</v>
      </c>
      <c r="AX51" s="30">
        <f>L3dati!BO51</f>
        <v>466</v>
      </c>
      <c r="AY51" s="46">
        <f>L3dati!BP51/SUM(L3dati!$BP51:$BS51)</f>
        <v>2.1707367981632229E-2</v>
      </c>
      <c r="AZ51" s="46">
        <f>L3dati!BQ51/SUM(L3dati!$BP51:$BS51)</f>
        <v>0.12460864120225423</v>
      </c>
      <c r="BA51" s="46">
        <f>L3dati!BR51/SUM(L3dati!$BP51:$BS51)</f>
        <v>0.4053433521185556</v>
      </c>
      <c r="BB51" s="46">
        <f>L3dati!BS51/SUM(L3dati!$BP51:$BS51)</f>
        <v>0.44834063869755791</v>
      </c>
      <c r="BC51" s="185">
        <f>L3dati!BT51</f>
        <v>3.2803172615320393</v>
      </c>
      <c r="BD51" s="46">
        <f>L3dati!BU51/SUM(L3dati!$BU51:$BX51)</f>
        <v>5.9486537257357544E-2</v>
      </c>
      <c r="BE51" s="46">
        <f>L3dati!BV51/SUM(L3dati!$BU51:$BX51)</f>
        <v>0.16238781047797954</v>
      </c>
      <c r="BF51" s="46">
        <f>L3dati!BW51/SUM(L3dati!$BU51:$BX51)</f>
        <v>0.48549363389688999</v>
      </c>
      <c r="BG51" s="46">
        <f>L3dati!BX51/SUM(L3dati!$BU51:$BX51)</f>
        <v>0.29263201836777292</v>
      </c>
      <c r="BH51" s="187">
        <f>L3dati!BY51</f>
        <v>3.0112711333750783</v>
      </c>
      <c r="BI51" s="46">
        <f>L3dati!BZ51/SUM(L3dati!$BZ51:$CC51)</f>
        <v>2.4174053182917002E-2</v>
      </c>
      <c r="BJ51" s="46">
        <f>L3dati!CA51/SUM(L3dati!$BZ51:$CC51)</f>
        <v>0.11422240128928283</v>
      </c>
      <c r="BK51" s="46">
        <f>L3dati!CB51/SUM(L3dati!$BZ51:$CC51)</f>
        <v>0.43775181305398869</v>
      </c>
      <c r="BL51" s="46">
        <f>L3dati!CC51/SUM(L3dati!$BZ51:$CC51)</f>
        <v>0.42385173247381142</v>
      </c>
      <c r="BM51" s="185">
        <f>L3dati!CD51</f>
        <v>3.2612812248186946</v>
      </c>
      <c r="BN51" s="46">
        <f>L3dati!CE51/SUM(L3dati!$CE51:$CH51)</f>
        <v>7.0910556003223213E-2</v>
      </c>
      <c r="BO51" s="46">
        <f>L3dati!CF51/SUM(L3dati!$CE51:$CH51)</f>
        <v>0.17365028203062047</v>
      </c>
      <c r="BP51" s="46">
        <f>L3dati!CG51/SUM(L3dati!$CE51:$CH51)</f>
        <v>0.48207091055600321</v>
      </c>
      <c r="BQ51" s="46">
        <f>L3dati!CH51/SUM(L3dati!$CE51:$CH51)</f>
        <v>0.27336825141015308</v>
      </c>
      <c r="BR51" s="187">
        <f>L3dati!CI51</f>
        <v>2.9578968573730862</v>
      </c>
      <c r="BS51" s="46">
        <f>L3dati!CJ51/SUM(L3dati!$CJ51:$CM51)</f>
        <v>1.5375025971327654E-2</v>
      </c>
      <c r="BT51" s="46">
        <f>L3dati!CK51/SUM(L3dati!$CJ51:$CM51)</f>
        <v>0.10887180552669852</v>
      </c>
      <c r="BU51" s="46">
        <f>L3dati!CL51/SUM(L3dati!$CJ51:$CM51)</f>
        <v>0.40452939954290462</v>
      </c>
      <c r="BV51" s="46">
        <f>L3dati!CM51/SUM(L3dati!$CJ51:$CM51)</f>
        <v>0.4712237689590692</v>
      </c>
      <c r="BW51" s="185">
        <f>L3dati!CN51</f>
        <v>3.3316019114897153</v>
      </c>
      <c r="BX51" s="46">
        <f>L3dati!CO51/SUM(L3dati!$CO51:$CR51)</f>
        <v>6.6278828173696236E-2</v>
      </c>
      <c r="BY51" s="46">
        <f>L3dati!CP51/SUM(L3dati!$CO51:$CR51)</f>
        <v>0.1637232495325161</v>
      </c>
      <c r="BZ51" s="46">
        <f>L3dati!CQ51/SUM(L3dati!$CO51:$CR51)</f>
        <v>0.48140452939954292</v>
      </c>
      <c r="CA51" s="46">
        <f>L3dati!CR51/SUM(L3dati!$CO51:$CR51)</f>
        <v>0.28859339289424474</v>
      </c>
      <c r="CB51" s="187">
        <f>L3dati!CS51</f>
        <v>2.9923124870143361</v>
      </c>
      <c r="CC51" s="46">
        <f>L3dati!CT51/L3dati!$CZ51</f>
        <v>0.7734375</v>
      </c>
      <c r="CD51" s="46">
        <f>L3dati!CU51/L3dati!$CZ51</f>
        <v>0.16015625</v>
      </c>
      <c r="CE51" s="46">
        <f>L3dati!CV51/L3dati!$CZ51</f>
        <v>3.90625E-2</v>
      </c>
      <c r="CF51" s="46">
        <f>L3dati!CW51/L3dati!$CZ51</f>
        <v>2.734375E-2</v>
      </c>
      <c r="CG51" s="46">
        <f>L3dati!CX51/L3dati!$CZ51</f>
        <v>0</v>
      </c>
      <c r="CH51" s="191">
        <f>L3dati!CY51</f>
        <v>3.3203125</v>
      </c>
      <c r="CI51" s="188">
        <f>L3dati!CZ51</f>
        <v>256</v>
      </c>
      <c r="CJ51" s="46">
        <f>L3dati!DA51/L3dati!$CZ51</f>
        <v>3.515625E-2</v>
      </c>
      <c r="CK51" s="46">
        <f>L3dati!DB51/L3dati!$CZ51</f>
        <v>0.3984375</v>
      </c>
      <c r="CL51" s="46">
        <f>L3dati!DC51/L3dati!$CZ51</f>
        <v>0.5546875</v>
      </c>
      <c r="CM51" s="46">
        <f>L3dati!DD51/L3dati!$CZ51</f>
        <v>1.171875E-2</v>
      </c>
      <c r="CN51" s="193">
        <f>L3dati!DE51</f>
        <v>101.0234375</v>
      </c>
      <c r="CO51" s="46">
        <f>L3dati!DF51/L3dati!$DL51</f>
        <v>0.79523809523809519</v>
      </c>
      <c r="CP51" s="46">
        <f>L3dati!DG51/L3dati!$DL51</f>
        <v>0.1380952380952381</v>
      </c>
      <c r="CQ51" s="46">
        <f>L3dati!DH51/L3dati!$DL51</f>
        <v>3.3333333333333333E-2</v>
      </c>
      <c r="CR51" s="46">
        <f>L3dati!DI51/L3dati!$DL51</f>
        <v>1.9047619047619049E-2</v>
      </c>
      <c r="CS51" s="46">
        <f>L3dati!DJ51/L3dati!$DL51</f>
        <v>1.4285714285714285E-2</v>
      </c>
      <c r="CT51" s="191">
        <f>L3dati!DK51</f>
        <v>3.2657004830917873</v>
      </c>
      <c r="CU51" s="188">
        <f>L3dati!DL51</f>
        <v>210</v>
      </c>
      <c r="CV51" s="46">
        <f>L3dati!DM51/L3dati!$DL51</f>
        <v>5.2380952380952382E-2</v>
      </c>
      <c r="CW51" s="46">
        <f>L3dati!DN51/L3dati!$DL51</f>
        <v>0.30952380952380953</v>
      </c>
      <c r="CX51" s="46">
        <f>L3dati!DO51/L3dati!$DL51</f>
        <v>0.59047619047619049</v>
      </c>
      <c r="CY51" s="46">
        <f>L3dati!DP51/L3dati!$DL51</f>
        <v>4.7619047619047616E-2</v>
      </c>
      <c r="CZ51" s="193">
        <f>L3dati!DQ51</f>
        <v>101.66666666666667</v>
      </c>
      <c r="DA51" s="46">
        <f>L3dati!DR51/L3dati!$DX51</f>
        <v>0.83720930232558144</v>
      </c>
      <c r="DB51" s="46">
        <f>L3dati!DS51/L3dati!$DX51</f>
        <v>0.11627906976744186</v>
      </c>
      <c r="DC51" s="46">
        <f>L3dati!DT51/L3dati!$DX51</f>
        <v>2.7906976744186046E-2</v>
      </c>
      <c r="DD51" s="46">
        <f>L3dati!DU51/L3dati!$DX51</f>
        <v>1.8604651162790697E-2</v>
      </c>
      <c r="DE51" s="46">
        <f>L3dati!DV51/L3dati!$DX51</f>
        <v>0</v>
      </c>
      <c r="DF51" s="191">
        <f>L3dati!DW51</f>
        <v>3.2279069767441859</v>
      </c>
      <c r="DG51" s="188">
        <f>L3dati!DX51</f>
        <v>215</v>
      </c>
      <c r="DH51" s="46">
        <f>L3dati!DY51/L3dati!$DX51</f>
        <v>2.3255813953488372E-2</v>
      </c>
      <c r="DI51" s="46">
        <f>L3dati!DZ51/L3dati!$DX51</f>
        <v>0.33488372093023255</v>
      </c>
      <c r="DJ51" s="46">
        <f>L3dati!EA51/L3dati!$DX51</f>
        <v>0.53488372093023251</v>
      </c>
      <c r="DK51" s="46">
        <f>L3dati!EB51/L3dati!$DX51</f>
        <v>0.10697674418604651</v>
      </c>
      <c r="DL51" s="193">
        <f>L3dati!EC51</f>
        <v>102.66511627906976</v>
      </c>
      <c r="DM51" s="46">
        <f>L3dati!ED51/L3dati!$EH51</f>
        <v>0.22800000000000001</v>
      </c>
      <c r="DN51" s="46">
        <f>L3dati!EE51/L3dati!$EH51</f>
        <v>0.64400000000000002</v>
      </c>
      <c r="DO51" s="46">
        <f>L3dati!EF51/L3dati!$EH51</f>
        <v>0.11600000000000001</v>
      </c>
      <c r="DP51" s="46">
        <f>L3dati!EG51/L3dati!$EH51</f>
        <v>1.2E-2</v>
      </c>
      <c r="DQ51" s="47">
        <f>L3dati!EH51</f>
        <v>250</v>
      </c>
      <c r="DR51" s="46">
        <f>L3dati!EI51/L3dati!$EH51</f>
        <v>0.56000000000000005</v>
      </c>
      <c r="DS51" s="46">
        <f>L3dati!EJ51/L3dati!$EH51</f>
        <v>0.34399999999999997</v>
      </c>
      <c r="DT51" s="46">
        <f>L3dati!EK51/L3dati!$EH51</f>
        <v>4.8000000000000001E-2</v>
      </c>
      <c r="DU51" s="46">
        <f>L3dati!EL51/L3dati!$EH51</f>
        <v>3.5999999999999997E-2</v>
      </c>
      <c r="DV51" s="192">
        <f>L3dati!EM51/L3dati!$EH51</f>
        <v>1.2E-2</v>
      </c>
      <c r="DW51" s="46">
        <f>L3dati!EN51/L3dati!$ER51</f>
        <v>0.28638497652582162</v>
      </c>
      <c r="DX51" s="46">
        <f>L3dati!EO51/L3dati!$ER51</f>
        <v>0.61502347417840375</v>
      </c>
      <c r="DY51" s="46">
        <f>L3dati!EP51/L3dati!$ER51</f>
        <v>8.9201877934272297E-2</v>
      </c>
      <c r="DZ51" s="46">
        <f>L3dati!EQ51/L3dati!$ER51</f>
        <v>9.3896713615023476E-3</v>
      </c>
      <c r="EA51" s="47">
        <f>L3dati!ER51</f>
        <v>213</v>
      </c>
      <c r="EB51" s="46">
        <f>L3dati!ES51/L3dati!$ER51</f>
        <v>0.58685446009389675</v>
      </c>
      <c r="EC51" s="46">
        <f>L3dati!ET51/L3dati!$ER51</f>
        <v>0.28638497652582162</v>
      </c>
      <c r="ED51" s="46">
        <f>L3dati!EU51/L3dati!$ER51</f>
        <v>2.3474178403755867E-2</v>
      </c>
      <c r="EE51" s="46">
        <f>L3dati!EV51/L3dati!$ER51</f>
        <v>8.4507042253521125E-2</v>
      </c>
      <c r="EF51" s="192">
        <f>L3dati!EW51/L3dati!$ER51</f>
        <v>1.8779342723004695E-2</v>
      </c>
      <c r="EG51" s="46">
        <f>L3dati!EX51/L3dati!$FB51</f>
        <v>0.24019607843137256</v>
      </c>
      <c r="EH51" s="46">
        <f>L3dati!EY51/L3dati!$FB51</f>
        <v>0.62745098039215685</v>
      </c>
      <c r="EI51" s="46">
        <f>L3dati!EZ51/L3dati!$FB51</f>
        <v>0.11764705882352941</v>
      </c>
      <c r="EJ51" s="46">
        <f>L3dati!FA51/L3dati!$FB51</f>
        <v>1.4705882352941176E-2</v>
      </c>
      <c r="EK51" s="47">
        <f>L3dati!FB51</f>
        <v>204</v>
      </c>
      <c r="EL51" s="46">
        <f>L3dati!FC51/L3dati!$FB51</f>
        <v>0.63235294117647056</v>
      </c>
      <c r="EM51" s="46">
        <f>L3dati!FD51/L3dati!$FB51</f>
        <v>0.20588235294117646</v>
      </c>
      <c r="EN51" s="46">
        <f>L3dati!FE51/L3dati!$FB51</f>
        <v>4.9019607843137254E-2</v>
      </c>
      <c r="EO51" s="46">
        <f>L3dati!FF51/L3dati!$FB51</f>
        <v>7.3529411764705885E-2</v>
      </c>
      <c r="EP51" s="46">
        <f>L3dati!FG51/L3dati!$FB51</f>
        <v>3.9215686274509803E-2</v>
      </c>
    </row>
    <row r="52" spans="1:146" s="50" customFormat="1" ht="10.5" customHeight="1" x14ac:dyDescent="0.2">
      <c r="A52" s="26">
        <v>1090</v>
      </c>
      <c r="B52" s="26"/>
      <c r="C52" s="27">
        <v>92</v>
      </c>
      <c r="D52" s="28" t="s">
        <v>209</v>
      </c>
      <c r="E52" s="27" t="s">
        <v>137</v>
      </c>
      <c r="F52" s="27" t="s">
        <v>205</v>
      </c>
      <c r="G52" s="27" t="s">
        <v>210</v>
      </c>
      <c r="H52" s="30">
        <f>L3dati!P52</f>
        <v>293</v>
      </c>
      <c r="I52" s="45">
        <f>L3dati!Q52/L3dati!$P52</f>
        <v>0.21843003412969283</v>
      </c>
      <c r="J52" s="45">
        <f>L3dati!R52/L3dati!$P52</f>
        <v>0.3174061433447099</v>
      </c>
      <c r="K52" s="45">
        <f>L3dati!S52/L3dati!$P52</f>
        <v>0.38907849829351537</v>
      </c>
      <c r="L52" s="45">
        <f>L3dati!T52/L3dati!$P52</f>
        <v>0</v>
      </c>
      <c r="M52" s="45">
        <f>L3dati!U52/L3dati!$P52</f>
        <v>7.5085324232081918E-2</v>
      </c>
      <c r="N52" s="32">
        <f>L3dati!V52</f>
        <v>77.68518518518519</v>
      </c>
      <c r="O52" s="32">
        <f>L3dati!W52</f>
        <v>71.272664233576606</v>
      </c>
      <c r="P52" s="30">
        <f>L3dati!X52</f>
        <v>281</v>
      </c>
      <c r="Q52" s="45">
        <f>L3dati!Y52/L3dati!$X52</f>
        <v>0.24911032028469751</v>
      </c>
      <c r="R52" s="45">
        <f>L3dati!Z52/L3dati!$X52</f>
        <v>0.32028469750889682</v>
      </c>
      <c r="S52" s="45">
        <f>L3dati!AA52/L3dati!$X52</f>
        <v>0.34519572953736655</v>
      </c>
      <c r="T52" s="45">
        <f>L3dati!AB52/L3dati!$X52</f>
        <v>0</v>
      </c>
      <c r="U52" s="45">
        <f>L3dati!AC52/L3dati!$X52</f>
        <v>8.5409252669039148E-2</v>
      </c>
      <c r="V52" s="32">
        <f>L3dati!AD52</f>
        <v>79.651222651222653</v>
      </c>
      <c r="W52" s="32">
        <f>L3dati!AE52</f>
        <v>62.431814946619234</v>
      </c>
      <c r="X52" s="30">
        <f>L3dati!AF52</f>
        <v>288</v>
      </c>
      <c r="Y52" s="45">
        <f>L3dati!AG52/L3dati!$AF52</f>
        <v>0.22222222222222221</v>
      </c>
      <c r="Z52" s="45">
        <f>L3dati!AH52/L3dati!$AF52</f>
        <v>0.3263888888888889</v>
      </c>
      <c r="AA52" s="45">
        <f>L3dati!AI52/L3dati!$AF52</f>
        <v>0.37152777777777779</v>
      </c>
      <c r="AB52" s="45">
        <f>L3dati!AJ52/L3dati!$AF52</f>
        <v>3.472222222222222E-3</v>
      </c>
      <c r="AC52" s="45">
        <f>L3dati!AK52/L3dati!$AF52</f>
        <v>7.6388888888888895E-2</v>
      </c>
      <c r="AD52" s="32">
        <f>L3dati!AL52</f>
        <v>80.209737827715358</v>
      </c>
      <c r="AE52" s="32">
        <f>L3dati!AM52</f>
        <v>63.970138888888869</v>
      </c>
      <c r="AF52" s="184">
        <f>L3dati!AW52/L3dati!$H52</f>
        <v>0.73548387096774193</v>
      </c>
      <c r="AG52" s="184">
        <f>L3dati!AX52/L3dati!$H52</f>
        <v>0.1967741935483871</v>
      </c>
      <c r="AH52" s="184">
        <f>L3dati!AY52/L3dati!$H52</f>
        <v>6.7741935483870974E-2</v>
      </c>
      <c r="AI52" s="184">
        <f>L3dati!AZ52/L3dati!$P52</f>
        <v>0.79863481228668942</v>
      </c>
      <c r="AJ52" s="184">
        <f>L3dati!BA52/L3dati!$P52</f>
        <v>0.14334470989761092</v>
      </c>
      <c r="AK52" s="184">
        <f>L3dati!BB52/L3dati!$P52</f>
        <v>5.8020477815699661E-2</v>
      </c>
      <c r="AL52" s="184">
        <f>L3dati!BC52/L3dati!$X52</f>
        <v>0.80427046263345192</v>
      </c>
      <c r="AM52" s="184">
        <f>L3dati!BD52/L3dati!$X52</f>
        <v>0.13879003558718861</v>
      </c>
      <c r="AN52" s="184">
        <f>L3dati!BE52/L3dati!$X52</f>
        <v>5.6939501779359428E-2</v>
      </c>
      <c r="AO52" s="184">
        <f>L3dati!BF52/L3dati!$BM52</f>
        <v>0.1425339366515837</v>
      </c>
      <c r="AP52" s="184">
        <f>L3dati!BG52/L3dati!$BM52</f>
        <v>4.5248868778280542E-2</v>
      </c>
      <c r="AQ52" s="184">
        <f>L3dati!BH52/L3dati!$BN52</f>
        <v>0.11942959001782531</v>
      </c>
      <c r="AR52" s="184">
        <f>L3dati!BI52/L3dati!$BN52</f>
        <v>4.2780748663101602E-2</v>
      </c>
      <c r="AS52" s="184">
        <f>L3dati!BJ52/L3dati!BO52</f>
        <v>0.11049723756906077</v>
      </c>
      <c r="AT52" s="184">
        <f>L3dati!BK52/L3dati!BO52</f>
        <v>3.8674033149171269E-2</v>
      </c>
      <c r="AU52" s="30">
        <f>L3dati!BL52</f>
        <v>339</v>
      </c>
      <c r="AV52" s="30">
        <f>L3dati!BM52</f>
        <v>442</v>
      </c>
      <c r="AW52" s="30">
        <f>L3dati!BN52</f>
        <v>561</v>
      </c>
      <c r="AX52" s="30">
        <f>L3dati!BO52</f>
        <v>543</v>
      </c>
      <c r="AY52" s="46">
        <f>L3dati!BP52/SUM(L3dati!$BP52:$BS52)</f>
        <v>2.104642014162077E-2</v>
      </c>
      <c r="AZ52" s="46">
        <f>L3dati!BQ52/SUM(L3dati!$BP52:$BS52)</f>
        <v>9.421715184893785E-2</v>
      </c>
      <c r="BA52" s="46">
        <f>L3dati!BR52/SUM(L3dati!$BP52:$BS52)</f>
        <v>0.42053501180173092</v>
      </c>
      <c r="BB52" s="46">
        <f>L3dati!BS52/SUM(L3dati!$BP52:$BS52)</f>
        <v>0.46420141620771044</v>
      </c>
      <c r="BC52" s="185">
        <f>L3dati!BT52</f>
        <v>3.3278914240755313</v>
      </c>
      <c r="BD52" s="46">
        <f>L3dati!BU52/SUM(L3dati!$BU52:$BX52)</f>
        <v>7.2187254130605824E-2</v>
      </c>
      <c r="BE52" s="46">
        <f>L3dati!BV52/SUM(L3dati!$BU52:$BX52)</f>
        <v>0.14634146341463414</v>
      </c>
      <c r="BF52" s="46">
        <f>L3dati!BW52/SUM(L3dati!$BU52:$BX52)</f>
        <v>0.49252557041699452</v>
      </c>
      <c r="BG52" s="46">
        <f>L3dati!BX52/SUM(L3dati!$BU52:$BX52)</f>
        <v>0.28894571203776553</v>
      </c>
      <c r="BH52" s="187">
        <f>L3dati!BY52</f>
        <v>2.9982297403619196</v>
      </c>
      <c r="BI52" s="46">
        <f>L3dati!BZ52/SUM(L3dati!$BZ52:$CC52)</f>
        <v>2.4461482292807594E-2</v>
      </c>
      <c r="BJ52" s="46">
        <f>L3dati!CA52/SUM(L3dati!$BZ52:$CC52)</f>
        <v>8.7440671778021173E-2</v>
      </c>
      <c r="BK52" s="46">
        <f>L3dati!CB52/SUM(L3dati!$BZ52:$CC52)</f>
        <v>0.40051113545089451</v>
      </c>
      <c r="BL52" s="46">
        <f>L3dati!CC52/SUM(L3dati!$BZ52:$CC52)</f>
        <v>0.48758671047827673</v>
      </c>
      <c r="BM52" s="185">
        <f>L3dati!CD52</f>
        <v>3.3512230741146403</v>
      </c>
      <c r="BN52" s="46">
        <f>L3dati!CE52/SUM(L3dati!$CE52:$CH52)</f>
        <v>8.2329317269076302E-2</v>
      </c>
      <c r="BO52" s="46">
        <f>L3dati!CF52/SUM(L3dati!$CE52:$CH52)</f>
        <v>0.13545089448703906</v>
      </c>
      <c r="BP52" s="46">
        <f>L3dati!CG52/SUM(L3dati!$CE52:$CH52)</f>
        <v>0.4623950346841913</v>
      </c>
      <c r="BQ52" s="46">
        <f>L3dati!CH52/SUM(L3dati!$CE52:$CH52)</f>
        <v>0.31982475355969331</v>
      </c>
      <c r="BR52" s="187">
        <f>L3dati!CI52</f>
        <v>3.0197152245345018</v>
      </c>
      <c r="BS52" s="46">
        <f>L3dati!CJ52/SUM(L3dati!$CJ52:$CM52)</f>
        <v>2.4215420379697792E-2</v>
      </c>
      <c r="BT52" s="46">
        <f>L3dati!CK52/SUM(L3dati!$CJ52:$CM52)</f>
        <v>9.1631150716776438E-2</v>
      </c>
      <c r="BU52" s="46">
        <f>L3dati!CL52/SUM(L3dati!$CJ52:$CM52)</f>
        <v>0.38919023634250288</v>
      </c>
      <c r="BV52" s="46">
        <f>L3dati!CM52/SUM(L3dati!$CJ52:$CM52)</f>
        <v>0.49496319256102284</v>
      </c>
      <c r="BW52" s="185">
        <f>L3dati!CN52</f>
        <v>3.3549012010848509</v>
      </c>
      <c r="BX52" s="46">
        <f>L3dati!CO52/SUM(L3dati!$CO52:$CR52)</f>
        <v>7.5164664858581948E-2</v>
      </c>
      <c r="BY52" s="46">
        <f>L3dati!CP52/SUM(L3dati!$CO52:$CR52)</f>
        <v>0.16485858194498257</v>
      </c>
      <c r="BZ52" s="46">
        <f>L3dati!CQ52/SUM(L3dati!$CO52:$CR52)</f>
        <v>0.45215032932971716</v>
      </c>
      <c r="CA52" s="46">
        <f>L3dati!CR52/SUM(L3dati!$CO52:$CR52)</f>
        <v>0.30782642386671832</v>
      </c>
      <c r="CB52" s="187">
        <f>L3dati!CS52</f>
        <v>2.992638512204572</v>
      </c>
      <c r="CC52" s="46">
        <f>L3dati!CT52/L3dati!$CZ52</f>
        <v>0.77192982456140347</v>
      </c>
      <c r="CD52" s="46">
        <f>L3dati!CU52/L3dati!$CZ52</f>
        <v>0.14619883040935672</v>
      </c>
      <c r="CE52" s="46">
        <f>L3dati!CV52/L3dati!$CZ52</f>
        <v>4.6783625730994149E-2</v>
      </c>
      <c r="CF52" s="46">
        <f>L3dati!CW52/L3dati!$CZ52</f>
        <v>2.9239766081871343E-2</v>
      </c>
      <c r="CG52" s="46">
        <f>L3dati!CX52/L3dati!$CZ52</f>
        <v>5.8479532163742687E-3</v>
      </c>
      <c r="CH52" s="191">
        <f>L3dati!CY52</f>
        <v>3.3294117647058825</v>
      </c>
      <c r="CI52" s="188">
        <f>L3dati!CZ52</f>
        <v>171</v>
      </c>
      <c r="CJ52" s="46">
        <f>L3dati!DA52/L3dati!$CZ52</f>
        <v>0.16959064327485379</v>
      </c>
      <c r="CK52" s="46">
        <f>L3dati!DB52/L3dati!$CZ52</f>
        <v>0.46783625730994149</v>
      </c>
      <c r="CL52" s="46">
        <f>L3dati!DC52/L3dati!$CZ52</f>
        <v>0.32748538011695905</v>
      </c>
      <c r="CM52" s="46">
        <f>L3dati!DD52/L3dati!$CZ52</f>
        <v>3.5087719298245612E-2</v>
      </c>
      <c r="CN52" s="193">
        <f>L3dati!DE52</f>
        <v>97.807017543859644</v>
      </c>
      <c r="CO52" s="46">
        <f>L3dati!DF52/L3dati!$DL52</f>
        <v>0.78616352201257866</v>
      </c>
      <c r="CP52" s="46">
        <f>L3dati!DG52/L3dati!$DL52</f>
        <v>0.11949685534591195</v>
      </c>
      <c r="CQ52" s="46">
        <f>L3dati!DH52/L3dati!$DL52</f>
        <v>4.40251572327044E-2</v>
      </c>
      <c r="CR52" s="46">
        <f>L3dati!DI52/L3dati!$DL52</f>
        <v>3.7735849056603772E-2</v>
      </c>
      <c r="CS52" s="46">
        <f>L3dati!DJ52/L3dati!$DL52</f>
        <v>1.2578616352201259E-2</v>
      </c>
      <c r="CT52" s="191">
        <f>L3dati!DK52</f>
        <v>3.3248407643312103</v>
      </c>
      <c r="CU52" s="188">
        <f>L3dati!DL52</f>
        <v>159</v>
      </c>
      <c r="CV52" s="46">
        <f>L3dati!DM52/L3dati!$DL52</f>
        <v>0.13207547169811321</v>
      </c>
      <c r="CW52" s="46">
        <f>L3dati!DN52/L3dati!$DL52</f>
        <v>0.42138364779874216</v>
      </c>
      <c r="CX52" s="46">
        <f>L3dati!DO52/L3dati!$DL52</f>
        <v>0.41509433962264153</v>
      </c>
      <c r="CY52" s="46">
        <f>L3dati!DP52/L3dati!$DL52</f>
        <v>3.1446540880503145E-2</v>
      </c>
      <c r="CZ52" s="193">
        <f>L3dati!DQ52</f>
        <v>99.698113207547166</v>
      </c>
      <c r="DA52" s="46">
        <f>L3dati!DR52/L3dati!$DX52</f>
        <v>0.82558139534883723</v>
      </c>
      <c r="DB52" s="46">
        <f>L3dati!DS52/L3dati!$DX52</f>
        <v>0.10077519379844961</v>
      </c>
      <c r="DC52" s="46">
        <f>L3dati!DT52/L3dati!$DX52</f>
        <v>3.1007751937984496E-2</v>
      </c>
      <c r="DD52" s="46">
        <f>L3dati!DU52/L3dati!$DX52</f>
        <v>2.3255813953488372E-2</v>
      </c>
      <c r="DE52" s="46">
        <f>L3dati!DV52/L3dati!$DX52</f>
        <v>1.937984496124031E-2</v>
      </c>
      <c r="DF52" s="191">
        <f>L3dati!DW52</f>
        <v>3.2371541501976284</v>
      </c>
      <c r="DG52" s="188">
        <f>L3dati!DX52</f>
        <v>258</v>
      </c>
      <c r="DH52" s="46">
        <f>L3dati!DY52/L3dati!$DX52</f>
        <v>8.5271317829457363E-2</v>
      </c>
      <c r="DI52" s="46">
        <f>L3dati!DZ52/L3dati!$DX52</f>
        <v>0.43798449612403101</v>
      </c>
      <c r="DJ52" s="46">
        <f>L3dati!EA52/L3dati!$DX52</f>
        <v>0.41860465116279072</v>
      </c>
      <c r="DK52" s="46">
        <f>L3dati!EB52/L3dati!$DX52</f>
        <v>5.8139534883720929E-2</v>
      </c>
      <c r="DL52" s="193">
        <f>L3dati!EC52</f>
        <v>99.538759689922486</v>
      </c>
      <c r="DM52" s="46">
        <f>L3dati!ED52/L3dati!$EH52</f>
        <v>0.21511627906976744</v>
      </c>
      <c r="DN52" s="46">
        <f>L3dati!EE52/L3dati!$EH52</f>
        <v>0.63372093023255816</v>
      </c>
      <c r="DO52" s="46">
        <f>L3dati!EF52/L3dati!$EH52</f>
        <v>0.14534883720930233</v>
      </c>
      <c r="DP52" s="46">
        <f>L3dati!EG52/L3dati!$EH52</f>
        <v>5.8139534883720929E-3</v>
      </c>
      <c r="DQ52" s="47">
        <f>L3dati!EH52</f>
        <v>172</v>
      </c>
      <c r="DR52" s="46">
        <f>L3dati!EI52/L3dati!$EH52</f>
        <v>0.61627906976744184</v>
      </c>
      <c r="DS52" s="46">
        <f>L3dati!EJ52/L3dati!$EH52</f>
        <v>0.1744186046511628</v>
      </c>
      <c r="DT52" s="46">
        <f>L3dati!EK52/L3dati!$EH52</f>
        <v>7.5581395348837205E-2</v>
      </c>
      <c r="DU52" s="46">
        <f>L3dati!EL52/L3dati!$EH52</f>
        <v>9.8837209302325577E-2</v>
      </c>
      <c r="DV52" s="192">
        <f>L3dati!EM52/L3dati!$EH52</f>
        <v>3.4883720930232558E-2</v>
      </c>
      <c r="DW52" s="46">
        <f>L3dati!EN52/L3dati!$ER52</f>
        <v>0.25624999999999998</v>
      </c>
      <c r="DX52" s="46">
        <f>L3dati!EO52/L3dati!$ER52</f>
        <v>0.59375</v>
      </c>
      <c r="DY52" s="46">
        <f>L3dati!EP52/L3dati!$ER52</f>
        <v>0.13125000000000001</v>
      </c>
      <c r="DZ52" s="46">
        <f>L3dati!EQ52/L3dati!$ER52</f>
        <v>1.8749999999999999E-2</v>
      </c>
      <c r="EA52" s="47">
        <f>L3dati!ER52</f>
        <v>160</v>
      </c>
      <c r="EB52" s="46">
        <f>L3dati!ES52/L3dati!$ER52</f>
        <v>0.65</v>
      </c>
      <c r="EC52" s="46">
        <f>L3dati!ET52/L3dati!$ER52</f>
        <v>0.20624999999999999</v>
      </c>
      <c r="ED52" s="46">
        <f>L3dati!EU52/L3dati!$ER52</f>
        <v>6.25E-2</v>
      </c>
      <c r="EE52" s="46">
        <f>L3dati!EV52/L3dati!$ER52</f>
        <v>5.6250000000000001E-2</v>
      </c>
      <c r="EF52" s="192">
        <f>L3dati!EW52/L3dati!$ER52</f>
        <v>2.5000000000000001E-2</v>
      </c>
      <c r="EG52" s="46">
        <f>L3dati!EX52/L3dati!$FB52</f>
        <v>0.19921875</v>
      </c>
      <c r="EH52" s="46">
        <f>L3dati!EY52/L3dati!$FB52</f>
        <v>0.59375</v>
      </c>
      <c r="EI52" s="46">
        <f>L3dati!EZ52/L3dati!$FB52</f>
        <v>0.17578125</v>
      </c>
      <c r="EJ52" s="46">
        <f>L3dati!FA52/L3dati!$FB52</f>
        <v>3.125E-2</v>
      </c>
      <c r="EK52" s="47">
        <f>L3dati!FB52</f>
        <v>256</v>
      </c>
      <c r="EL52" s="46">
        <f>L3dati!FC52/L3dati!$FB52</f>
        <v>0.64453125</v>
      </c>
      <c r="EM52" s="46">
        <f>L3dati!FD52/L3dati!$FB52</f>
        <v>0.15625</v>
      </c>
      <c r="EN52" s="46">
        <f>L3dati!FE52/L3dati!$FB52</f>
        <v>8.59375E-2</v>
      </c>
      <c r="EO52" s="46">
        <f>L3dati!FF52/L3dati!$FB52</f>
        <v>9.765625E-2</v>
      </c>
      <c r="EP52" s="46">
        <f>L3dati!FG52/L3dati!$FB52</f>
        <v>1.5625E-2</v>
      </c>
    </row>
    <row r="53" spans="1:146" s="50" customFormat="1" ht="10.5" customHeight="1" x14ac:dyDescent="0.2">
      <c r="A53" s="26">
        <v>1088</v>
      </c>
      <c r="B53" s="26"/>
      <c r="C53" s="27">
        <v>93</v>
      </c>
      <c r="D53" s="28" t="s">
        <v>211</v>
      </c>
      <c r="E53" s="27" t="s">
        <v>137</v>
      </c>
      <c r="F53" s="27" t="s">
        <v>205</v>
      </c>
      <c r="G53" s="27" t="s">
        <v>212</v>
      </c>
      <c r="H53" s="30">
        <f>L3dati!P53</f>
        <v>151</v>
      </c>
      <c r="I53" s="45">
        <f>L3dati!Q53/L3dati!$P53</f>
        <v>0.24503311258278146</v>
      </c>
      <c r="J53" s="45">
        <f>L3dati!R53/L3dati!$P53</f>
        <v>0.39072847682119205</v>
      </c>
      <c r="K53" s="45">
        <f>L3dati!S53/L3dati!$P53</f>
        <v>0.31125827814569534</v>
      </c>
      <c r="L53" s="45">
        <f>L3dati!T53/L3dati!$P53</f>
        <v>1.9867549668874173E-2</v>
      </c>
      <c r="M53" s="45">
        <f>L3dati!U53/L3dati!$P53</f>
        <v>3.3112582781456956E-2</v>
      </c>
      <c r="N53" s="32">
        <f>L3dati!V53</f>
        <v>81.890410958904113</v>
      </c>
      <c r="O53" s="32">
        <f>L3dati!W53</f>
        <v>75.839183673469392</v>
      </c>
      <c r="P53" s="30">
        <f>L3dati!X53</f>
        <v>150</v>
      </c>
      <c r="Q53" s="45">
        <f>L3dati!Y53/L3dati!$X53</f>
        <v>0.20666666666666667</v>
      </c>
      <c r="R53" s="45">
        <f>L3dati!Z53/L3dati!$X53</f>
        <v>0.35333333333333333</v>
      </c>
      <c r="S53" s="45">
        <f>L3dati!AA53/L3dati!$X53</f>
        <v>0.4</v>
      </c>
      <c r="T53" s="45">
        <f>L3dati!AB53/L3dati!$X53</f>
        <v>0</v>
      </c>
      <c r="U53" s="45">
        <f>L3dati!AC53/L3dati!$X53</f>
        <v>0.04</v>
      </c>
      <c r="V53" s="32">
        <f>L3dati!AD53</f>
        <v>83.448275862068968</v>
      </c>
      <c r="W53" s="32">
        <f>L3dati!AE53</f>
        <v>69.594533333333345</v>
      </c>
      <c r="X53" s="30">
        <f>L3dati!AF53</f>
        <v>144</v>
      </c>
      <c r="Y53" s="45">
        <f>L3dati!AG53/L3dati!$AF53</f>
        <v>0.22916666666666666</v>
      </c>
      <c r="Z53" s="45">
        <f>L3dati!AH53/L3dati!$AF53</f>
        <v>0.36805555555555558</v>
      </c>
      <c r="AA53" s="45">
        <f>L3dati!AI53/L3dati!$AF53</f>
        <v>0.33333333333333331</v>
      </c>
      <c r="AB53" s="45">
        <f>L3dati!AJ53/L3dati!$AF53</f>
        <v>6.9444444444444441E-3</v>
      </c>
      <c r="AC53" s="45">
        <f>L3dati!AK53/L3dati!$AF53</f>
        <v>6.25E-2</v>
      </c>
      <c r="AD53" s="32">
        <f>L3dati!AL53</f>
        <v>81.654676258992808</v>
      </c>
      <c r="AE53" s="32">
        <f>L3dati!AM53</f>
        <v>67.867013888888877</v>
      </c>
      <c r="AF53" s="184">
        <f>L3dati!AW53/L3dati!$H53</f>
        <v>0.68918918918918914</v>
      </c>
      <c r="AG53" s="184">
        <f>L3dati!AX53/L3dati!$H53</f>
        <v>0.25675675675675674</v>
      </c>
      <c r="AH53" s="184">
        <f>L3dati!AY53/L3dati!$H53</f>
        <v>5.4054054054054057E-2</v>
      </c>
      <c r="AI53" s="184">
        <f>L3dati!AZ53/L3dati!$P53</f>
        <v>0.77483443708609268</v>
      </c>
      <c r="AJ53" s="184">
        <f>L3dati!BA53/L3dati!$P53</f>
        <v>0.17218543046357615</v>
      </c>
      <c r="AK53" s="184">
        <f>L3dati!BB53/L3dati!$P53</f>
        <v>5.2980132450331126E-2</v>
      </c>
      <c r="AL53" s="184">
        <f>L3dati!BC53/L3dati!$X53</f>
        <v>0.7466666666666667</v>
      </c>
      <c r="AM53" s="184">
        <f>L3dati!BD53/L3dati!$X53</f>
        <v>0.20666666666666667</v>
      </c>
      <c r="AN53" s="184">
        <f>L3dati!BE53/L3dati!$X53</f>
        <v>4.6666666666666669E-2</v>
      </c>
      <c r="AO53" s="184">
        <f>L3dati!BF53/L3dati!$BM53</f>
        <v>9.2105263157894732E-2</v>
      </c>
      <c r="AP53" s="184">
        <f>L3dati!BG53/L3dati!$BM53</f>
        <v>7.5657894736842105E-2</v>
      </c>
      <c r="AQ53" s="184">
        <f>L3dati!BH53/L3dati!$BN53</f>
        <v>9.3939393939393934E-2</v>
      </c>
      <c r="AR53" s="184">
        <f>L3dati!BI53/L3dati!$BN53</f>
        <v>6.6666666666666666E-2</v>
      </c>
      <c r="AS53" s="184">
        <f>L3dati!BJ53/L3dati!BO53</f>
        <v>0.10843373493975904</v>
      </c>
      <c r="AT53" s="184">
        <f>L3dati!BK53/L3dati!BO53</f>
        <v>7.2289156626506021E-2</v>
      </c>
      <c r="AU53" s="30">
        <f>L3dati!BL53</f>
        <v>257</v>
      </c>
      <c r="AV53" s="30">
        <f>L3dati!BM53</f>
        <v>304</v>
      </c>
      <c r="AW53" s="30">
        <f>L3dati!BN53</f>
        <v>330</v>
      </c>
      <c r="AX53" s="30">
        <f>L3dati!BO53</f>
        <v>332</v>
      </c>
      <c r="AY53" s="46">
        <f>L3dati!BP53/SUM(L3dati!$BP53:$BS53)</f>
        <v>3.2398129592518372E-2</v>
      </c>
      <c r="AZ53" s="46">
        <f>L3dati!BQ53/SUM(L3dati!$BP53:$BS53)</f>
        <v>0.11289245156980628</v>
      </c>
      <c r="BA53" s="46">
        <f>L3dati!BR53/SUM(L3dati!$BP53:$BS53)</f>
        <v>0.41215764863059451</v>
      </c>
      <c r="BB53" s="46">
        <f>L3dati!BS53/SUM(L3dati!$BP53:$BS53)</f>
        <v>0.44255177020708081</v>
      </c>
      <c r="BC53" s="185">
        <f>L3dati!BT53</f>
        <v>3.2648630594522379</v>
      </c>
      <c r="BD53" s="46">
        <f>L3dati!BU53/SUM(L3dati!$BU53:$BX53)</f>
        <v>5.7448229792919171E-2</v>
      </c>
      <c r="BE53" s="46">
        <f>L3dati!BV53/SUM(L3dati!$BU53:$BX53)</f>
        <v>0.15898463593854376</v>
      </c>
      <c r="BF53" s="46">
        <f>L3dati!BW53/SUM(L3dati!$BU53:$BX53)</f>
        <v>0.49031396125584503</v>
      </c>
      <c r="BG53" s="46">
        <f>L3dati!BX53/SUM(L3dati!$BU53:$BX53)</f>
        <v>0.29325317301269205</v>
      </c>
      <c r="BH53" s="187">
        <f>L3dati!BY53</f>
        <v>3.0193720774883102</v>
      </c>
      <c r="BI53" s="46">
        <f>L3dati!BZ53/SUM(L3dati!$BZ53:$CC53)</f>
        <v>3.5308566165182687E-2</v>
      </c>
      <c r="BJ53" s="46">
        <f>L3dati!CA53/SUM(L3dati!$BZ53:$CC53)</f>
        <v>0.11390850475898066</v>
      </c>
      <c r="BK53" s="46">
        <f>L3dati!CB53/SUM(L3dati!$BZ53:$CC53)</f>
        <v>0.40374577832361069</v>
      </c>
      <c r="BL53" s="46">
        <f>L3dati!CC53/SUM(L3dati!$BZ53:$CC53)</f>
        <v>0.447037150752226</v>
      </c>
      <c r="BM53" s="185">
        <f>L3dati!CD53</f>
        <v>3.2625115136628802</v>
      </c>
      <c r="BN53" s="46">
        <f>L3dati!CE53/SUM(L3dati!$CE53:$CH53)</f>
        <v>6.4783543137856919E-2</v>
      </c>
      <c r="BO53" s="46">
        <f>L3dati!CF53/SUM(L3dati!$CE53:$CH53)</f>
        <v>0.16641080749155665</v>
      </c>
      <c r="BP53" s="46">
        <f>L3dati!CG53/SUM(L3dati!$CE53:$CH53)</f>
        <v>0.48326680994780474</v>
      </c>
      <c r="BQ53" s="46">
        <f>L3dati!CH53/SUM(L3dati!$CE53:$CH53)</f>
        <v>0.28553883942278169</v>
      </c>
      <c r="BR53" s="187">
        <f>L3dati!CI53</f>
        <v>2.9895609456555112</v>
      </c>
      <c r="BS53" s="46">
        <f>L3dati!CJ53/SUM(L3dati!$CJ53:$CM53)</f>
        <v>3.3528645833333336E-2</v>
      </c>
      <c r="BT53" s="46">
        <f>L3dati!CK53/SUM(L3dati!$CJ53:$CM53)</f>
        <v>0.12434895833333333</v>
      </c>
      <c r="BU53" s="46">
        <f>L3dati!CL53/SUM(L3dati!$CJ53:$CM53)</f>
        <v>0.38932291666666669</v>
      </c>
      <c r="BV53" s="46">
        <f>L3dati!CM53/SUM(L3dati!$CJ53:$CM53)</f>
        <v>0.45279947916666669</v>
      </c>
      <c r="BW53" s="185">
        <f>L3dati!CN53</f>
        <v>3.2613932291666665</v>
      </c>
      <c r="BX53" s="46">
        <f>L3dati!CO53/SUM(L3dati!$CO53:$CR53)</f>
        <v>7.8776041666666671E-2</v>
      </c>
      <c r="BY53" s="46">
        <f>L3dati!CP53/SUM(L3dati!$CO53:$CR53)</f>
        <v>0.1787109375</v>
      </c>
      <c r="BZ53" s="46">
        <f>L3dati!CQ53/SUM(L3dati!$CO53:$CR53)</f>
        <v>0.4794921875</v>
      </c>
      <c r="CA53" s="46">
        <f>L3dati!CR53/SUM(L3dati!$CO53:$CR53)</f>
        <v>0.26302083333333331</v>
      </c>
      <c r="CB53" s="187">
        <f>L3dati!CS53</f>
        <v>2.9267578125</v>
      </c>
      <c r="CC53" s="46">
        <f>L3dati!CT53/L3dati!$CZ53</f>
        <v>0.79562043795620441</v>
      </c>
      <c r="CD53" s="46">
        <f>L3dati!CU53/L3dati!$CZ53</f>
        <v>0.15328467153284672</v>
      </c>
      <c r="CE53" s="46">
        <f>L3dati!CV53/L3dati!$CZ53</f>
        <v>2.1897810218978103E-2</v>
      </c>
      <c r="CF53" s="46">
        <f>L3dati!CW53/L3dati!$CZ53</f>
        <v>2.9197080291970802E-2</v>
      </c>
      <c r="CG53" s="46">
        <f>L3dati!CX53/L3dati!$CZ53</f>
        <v>0</v>
      </c>
      <c r="CH53" s="191">
        <f>L3dati!CY53</f>
        <v>3.2846715328467155</v>
      </c>
      <c r="CI53" s="188">
        <f>L3dati!CZ53</f>
        <v>137</v>
      </c>
      <c r="CJ53" s="46">
        <f>L3dati!DA53/L3dati!$CZ53</f>
        <v>5.8394160583941604E-2</v>
      </c>
      <c r="CK53" s="46">
        <f>L3dati!DB53/L3dati!$CZ53</f>
        <v>0.40875912408759124</v>
      </c>
      <c r="CL53" s="46">
        <f>L3dati!DC53/L3dati!$CZ53</f>
        <v>0.51094890510948909</v>
      </c>
      <c r="CM53" s="46">
        <f>L3dati!DD53/L3dati!$CZ53</f>
        <v>2.1897810218978103E-2</v>
      </c>
      <c r="CN53" s="193">
        <f>L3dati!DE53</f>
        <v>100.77372262773723</v>
      </c>
      <c r="CO53" s="46">
        <f>L3dati!DF53/L3dati!$DL53</f>
        <v>0.81818181818181823</v>
      </c>
      <c r="CP53" s="46">
        <f>L3dati!DG53/L3dati!$DL53</f>
        <v>0.10606060606060606</v>
      </c>
      <c r="CQ53" s="46">
        <f>L3dati!DH53/L3dati!$DL53</f>
        <v>3.787878787878788E-2</v>
      </c>
      <c r="CR53" s="46">
        <f>L3dati!DI53/L3dati!$DL53</f>
        <v>2.2727272727272728E-2</v>
      </c>
      <c r="CS53" s="46">
        <f>L3dati!DJ53/L3dati!$DL53</f>
        <v>1.5151515151515152E-2</v>
      </c>
      <c r="CT53" s="191">
        <f>L3dati!DK53</f>
        <v>3.2538461538461538</v>
      </c>
      <c r="CU53" s="188">
        <f>L3dati!DL53</f>
        <v>132</v>
      </c>
      <c r="CV53" s="46">
        <f>L3dati!DM53/L3dati!$DL53</f>
        <v>1.5151515151515152E-2</v>
      </c>
      <c r="CW53" s="46">
        <f>L3dati!DN53/L3dati!$DL53</f>
        <v>0.37878787878787878</v>
      </c>
      <c r="CX53" s="46">
        <f>L3dati!DO53/L3dati!$DL53</f>
        <v>0.55303030303030298</v>
      </c>
      <c r="CY53" s="46">
        <f>L3dati!DP53/L3dati!$DL53</f>
        <v>5.3030303030303032E-2</v>
      </c>
      <c r="CZ53" s="193">
        <f>L3dati!DQ53</f>
        <v>102.41666666666667</v>
      </c>
      <c r="DA53" s="46">
        <f>L3dati!DR53/L3dati!$DX53</f>
        <v>0.84967320261437906</v>
      </c>
      <c r="DB53" s="46">
        <f>L3dati!DS53/L3dati!$DX53</f>
        <v>0.12418300653594772</v>
      </c>
      <c r="DC53" s="46">
        <f>L3dati!DT53/L3dati!$DX53</f>
        <v>6.5359477124183009E-3</v>
      </c>
      <c r="DD53" s="46">
        <f>L3dati!DU53/L3dati!$DX53</f>
        <v>1.3071895424836602E-2</v>
      </c>
      <c r="DE53" s="46">
        <f>L3dati!DV53/L3dati!$DX53</f>
        <v>6.5359477124183009E-3</v>
      </c>
      <c r="DF53" s="191">
        <f>L3dati!DW53</f>
        <v>3.1776315789473686</v>
      </c>
      <c r="DG53" s="188">
        <f>L3dati!DX53</f>
        <v>153</v>
      </c>
      <c r="DH53" s="46">
        <f>L3dati!DY53/L3dati!$DX53</f>
        <v>3.2679738562091505E-2</v>
      </c>
      <c r="DI53" s="46">
        <f>L3dati!DZ53/L3dati!$DX53</f>
        <v>0.30065359477124182</v>
      </c>
      <c r="DJ53" s="46">
        <f>L3dati!EA53/L3dati!$DX53</f>
        <v>0.60784313725490191</v>
      </c>
      <c r="DK53" s="46">
        <f>L3dati!EB53/L3dati!$DX53</f>
        <v>5.8823529411764705E-2</v>
      </c>
      <c r="DL53" s="193">
        <f>L3dati!EC53</f>
        <v>102.83006535947712</v>
      </c>
      <c r="DM53" s="46">
        <f>L3dati!ED53/L3dati!$EH53</f>
        <v>0.13235294117647059</v>
      </c>
      <c r="DN53" s="46">
        <f>L3dati!EE53/L3dati!$EH53</f>
        <v>0.71323529411764708</v>
      </c>
      <c r="DO53" s="46">
        <f>L3dati!EF53/L3dati!$EH53</f>
        <v>0.14705882352941177</v>
      </c>
      <c r="DP53" s="46">
        <f>L3dati!EG53/L3dati!$EH53</f>
        <v>7.3529411764705881E-3</v>
      </c>
      <c r="DQ53" s="47">
        <f>L3dati!EH53</f>
        <v>136</v>
      </c>
      <c r="DR53" s="46">
        <f>L3dati!EI53/L3dati!$EH53</f>
        <v>0.69852941176470584</v>
      </c>
      <c r="DS53" s="46">
        <f>L3dati!EJ53/L3dati!$EH53</f>
        <v>0.10294117647058823</v>
      </c>
      <c r="DT53" s="46">
        <f>L3dati!EK53/L3dati!$EH53</f>
        <v>5.1470588235294115E-2</v>
      </c>
      <c r="DU53" s="46">
        <f>L3dati!EL53/L3dati!$EH53</f>
        <v>0.13970588235294118</v>
      </c>
      <c r="DV53" s="192">
        <f>L3dati!EM53/L3dati!$EH53</f>
        <v>7.3529411764705881E-3</v>
      </c>
      <c r="DW53" s="46">
        <f>L3dati!EN53/L3dati!$ER53</f>
        <v>0.23239436619718309</v>
      </c>
      <c r="DX53" s="46">
        <f>L3dati!EO53/L3dati!$ER53</f>
        <v>0.61971830985915488</v>
      </c>
      <c r="DY53" s="46">
        <f>L3dati!EP53/L3dati!$ER53</f>
        <v>0.11267605633802817</v>
      </c>
      <c r="DZ53" s="46">
        <f>L3dati!EQ53/L3dati!$ER53</f>
        <v>3.5211267605633804E-2</v>
      </c>
      <c r="EA53" s="47">
        <f>L3dati!ER53</f>
        <v>142</v>
      </c>
      <c r="EB53" s="46">
        <f>L3dati!ES53/L3dati!$ER53</f>
        <v>0.76056338028169013</v>
      </c>
      <c r="EC53" s="46">
        <f>L3dati!ET53/L3dati!$ER53</f>
        <v>4.9295774647887321E-2</v>
      </c>
      <c r="ED53" s="46">
        <f>L3dati!EU53/L3dati!$ER53</f>
        <v>6.3380281690140844E-2</v>
      </c>
      <c r="EE53" s="46">
        <f>L3dati!EV53/L3dati!$ER53</f>
        <v>9.154929577464789E-2</v>
      </c>
      <c r="EF53" s="192">
        <f>L3dati!EW53/L3dati!$ER53</f>
        <v>3.5211267605633804E-2</v>
      </c>
      <c r="EG53" s="46">
        <f>L3dati!EX53/L3dati!$FB53</f>
        <v>0.21476510067114093</v>
      </c>
      <c r="EH53" s="46">
        <f>L3dati!EY53/L3dati!$FB53</f>
        <v>0.57718120805369133</v>
      </c>
      <c r="EI53" s="46">
        <f>L3dati!EZ53/L3dati!$FB53</f>
        <v>0.18791946308724833</v>
      </c>
      <c r="EJ53" s="46">
        <f>L3dati!FA53/L3dati!$FB53</f>
        <v>2.0134228187919462E-2</v>
      </c>
      <c r="EK53" s="47">
        <f>L3dati!FB53</f>
        <v>149</v>
      </c>
      <c r="EL53" s="46">
        <f>L3dati!FC53/L3dati!$FB53</f>
        <v>0.69798657718120805</v>
      </c>
      <c r="EM53" s="46">
        <f>L3dati!FD53/L3dati!$FB53</f>
        <v>4.0268456375838924E-2</v>
      </c>
      <c r="EN53" s="46">
        <f>L3dati!FE53/L3dati!$FB53</f>
        <v>0.16778523489932887</v>
      </c>
      <c r="EO53" s="46">
        <f>L3dati!FF53/L3dati!$FB53</f>
        <v>8.0536912751677847E-2</v>
      </c>
      <c r="EP53" s="46">
        <f>L3dati!FG53/L3dati!$FB53</f>
        <v>1.3422818791946308E-2</v>
      </c>
    </row>
    <row r="54" spans="1:146" s="50" customFormat="1" ht="10.5" customHeight="1" x14ac:dyDescent="0.2">
      <c r="A54" s="26">
        <v>1090</v>
      </c>
      <c r="B54" s="26"/>
      <c r="C54" s="27">
        <v>94</v>
      </c>
      <c r="D54" s="28" t="s">
        <v>209</v>
      </c>
      <c r="E54" s="27" t="s">
        <v>124</v>
      </c>
      <c r="F54" s="27" t="s">
        <v>205</v>
      </c>
      <c r="G54" s="27" t="s">
        <v>213</v>
      </c>
      <c r="H54" s="30">
        <f>L3dati!P54</f>
        <v>0</v>
      </c>
      <c r="I54" s="45"/>
      <c r="J54" s="45"/>
      <c r="K54" s="45"/>
      <c r="L54" s="45"/>
      <c r="M54" s="45"/>
      <c r="N54" s="32"/>
      <c r="O54" s="32"/>
      <c r="P54" s="30">
        <f>L3dati!X54</f>
        <v>0</v>
      </c>
      <c r="Q54" s="45"/>
      <c r="R54" s="45"/>
      <c r="S54" s="45"/>
      <c r="T54" s="45"/>
      <c r="U54" s="45"/>
      <c r="V54" s="32"/>
      <c r="W54" s="32"/>
      <c r="X54" s="30">
        <f>L3dati!AF54</f>
        <v>0</v>
      </c>
      <c r="Y54" s="45"/>
      <c r="Z54" s="45"/>
      <c r="AA54" s="45"/>
      <c r="AB54" s="45"/>
      <c r="AC54" s="45"/>
      <c r="AD54" s="32"/>
      <c r="AE54" s="32"/>
      <c r="AF54" s="184"/>
      <c r="AG54" s="184"/>
      <c r="AH54" s="184"/>
      <c r="AI54" s="184"/>
      <c r="AJ54" s="184"/>
      <c r="AK54" s="184"/>
      <c r="AL54" s="184"/>
      <c r="AM54" s="184"/>
      <c r="AN54" s="184"/>
      <c r="AO54" s="184">
        <f>L3dati!BF54/L3dati!$BM54</f>
        <v>0</v>
      </c>
      <c r="AP54" s="184">
        <f>L3dati!BG54/L3dati!$BM54</f>
        <v>0.1111111111111111</v>
      </c>
      <c r="AQ54" s="184"/>
      <c r="AR54" s="184"/>
      <c r="AS54" s="184"/>
      <c r="AT54" s="184"/>
      <c r="AU54" s="30">
        <f>L3dati!BL54</f>
        <v>92</v>
      </c>
      <c r="AV54" s="30">
        <f>L3dati!BM54</f>
        <v>36</v>
      </c>
      <c r="AW54" s="30">
        <f>L3dati!BN54</f>
        <v>0</v>
      </c>
      <c r="AX54" s="30">
        <f>L3dati!BO54</f>
        <v>0</v>
      </c>
      <c r="AY54" s="46">
        <f>L3dati!BP54/SUM(L3dati!$BP54:$BS54)</f>
        <v>1.9762845849802372E-2</v>
      </c>
      <c r="AZ54" s="46">
        <f>L3dati!BQ54/SUM(L3dati!$BP54:$BS54)</f>
        <v>6.3241106719367585E-2</v>
      </c>
      <c r="BA54" s="46">
        <f>L3dati!BR54/SUM(L3dati!$BP54:$BS54)</f>
        <v>0.29249011857707508</v>
      </c>
      <c r="BB54" s="46">
        <f>L3dati!BS54/SUM(L3dati!$BP54:$BS54)</f>
        <v>0.62450592885375489</v>
      </c>
      <c r="BC54" s="185">
        <f>L3dati!BT54</f>
        <v>3.5217391304347827</v>
      </c>
      <c r="BD54" s="46">
        <f>L3dati!BU54/SUM(L3dati!$BU54:$BX54)</f>
        <v>6.3241106719367585E-2</v>
      </c>
      <c r="BE54" s="46">
        <f>L3dati!BV54/SUM(L3dati!$BU54:$BX54)</f>
        <v>0.10276679841897234</v>
      </c>
      <c r="BF54" s="46">
        <f>L3dati!BW54/SUM(L3dati!$BU54:$BX54)</f>
        <v>0.44664031620553357</v>
      </c>
      <c r="BG54" s="46">
        <f>L3dati!BX54/SUM(L3dati!$BU54:$BX54)</f>
        <v>0.38735177865612647</v>
      </c>
      <c r="BH54" s="187">
        <f>L3dati!BY54</f>
        <v>3.1581027667984189</v>
      </c>
      <c r="BI54" s="46"/>
      <c r="BJ54" s="46"/>
      <c r="BK54" s="46"/>
      <c r="BL54" s="46"/>
      <c r="BM54" s="185" t="str">
        <f>L3dati!CD54</f>
        <v>x</v>
      </c>
      <c r="BN54" s="46"/>
      <c r="BO54" s="46"/>
      <c r="BP54" s="46"/>
      <c r="BQ54" s="46"/>
      <c r="BR54" s="187" t="str">
        <f>L3dati!CI54</f>
        <v>x</v>
      </c>
      <c r="BS54" s="46">
        <f>L3dati!CJ54/SUM(L3dati!$CJ54:$CM54)</f>
        <v>0</v>
      </c>
      <c r="BT54" s="46">
        <f>L3dati!CK54/SUM(L3dati!$CJ54:$CM54)</f>
        <v>0.25</v>
      </c>
      <c r="BU54" s="46">
        <f>L3dati!CL54/SUM(L3dati!$CJ54:$CM54)</f>
        <v>0.25</v>
      </c>
      <c r="BV54" s="46">
        <f>L3dati!CM54/SUM(L3dati!$CJ54:$CM54)</f>
        <v>0.5</v>
      </c>
      <c r="BW54" s="185">
        <f>L3dati!CN54</f>
        <v>3.25</v>
      </c>
      <c r="BX54" s="46">
        <f>L3dati!CO54/SUM(L3dati!$CO54:$CR54)</f>
        <v>0</v>
      </c>
      <c r="BY54" s="46">
        <f>L3dati!CP54/SUM(L3dati!$CO54:$CR54)</f>
        <v>0</v>
      </c>
      <c r="BZ54" s="46">
        <f>L3dati!CQ54/SUM(L3dati!$CO54:$CR54)</f>
        <v>0.75</v>
      </c>
      <c r="CA54" s="46">
        <f>L3dati!CR54/SUM(L3dati!$CO54:$CR54)</f>
        <v>0.25</v>
      </c>
      <c r="CB54" s="187">
        <f>L3dati!CS54</f>
        <v>3.25</v>
      </c>
      <c r="CC54" s="46">
        <f>L3dati!CT54/L3dati!$CZ54</f>
        <v>0.74626865671641796</v>
      </c>
      <c r="CD54" s="46">
        <f>L3dati!CU54/L3dati!$CZ54</f>
        <v>0.19402985074626866</v>
      </c>
      <c r="CE54" s="46">
        <f>L3dati!CV54/L3dati!$CZ54</f>
        <v>1.4925373134328358E-2</v>
      </c>
      <c r="CF54" s="46">
        <f>L3dati!CW54/L3dati!$CZ54</f>
        <v>4.4776119402985072E-2</v>
      </c>
      <c r="CG54" s="46">
        <f>L3dati!CX54/L3dati!$CZ54</f>
        <v>0</v>
      </c>
      <c r="CH54" s="191">
        <f>L3dati!CY54</f>
        <v>3.3582089552238807</v>
      </c>
      <c r="CI54" s="188">
        <f>L3dati!CZ54</f>
        <v>67</v>
      </c>
      <c r="CJ54" s="46">
        <f>L3dati!DA54/L3dati!$CZ54</f>
        <v>4.4776119402985072E-2</v>
      </c>
      <c r="CK54" s="46">
        <f>L3dati!DB54/L3dati!$CZ54</f>
        <v>0.52238805970149249</v>
      </c>
      <c r="CL54" s="46">
        <f>L3dati!DC54/L3dati!$CZ54</f>
        <v>0.40298507462686567</v>
      </c>
      <c r="CM54" s="46">
        <f>L3dati!DD54/L3dati!$CZ54</f>
        <v>2.9850746268656716E-2</v>
      </c>
      <c r="CN54" s="193">
        <f>L3dati!DE54</f>
        <v>99.731343283582092</v>
      </c>
      <c r="CO54" s="46">
        <f>L3dati!DF54/L3dati!$DL54</f>
        <v>0.74358974358974361</v>
      </c>
      <c r="CP54" s="46">
        <f>L3dati!DG54/L3dati!$DL54</f>
        <v>0.20512820512820512</v>
      </c>
      <c r="CQ54" s="46">
        <f>L3dati!DH54/L3dati!$DL54</f>
        <v>2.564102564102564E-2</v>
      </c>
      <c r="CR54" s="46">
        <f>L3dati!DI54/L3dati!$DL54</f>
        <v>2.564102564102564E-2</v>
      </c>
      <c r="CS54" s="46">
        <f>L3dati!DJ54/L3dati!$DL54</f>
        <v>0</v>
      </c>
      <c r="CT54" s="191">
        <f>L3dati!DK54</f>
        <v>3.3333333333333335</v>
      </c>
      <c r="CU54" s="188">
        <f>L3dati!DL54</f>
        <v>39</v>
      </c>
      <c r="CV54" s="46">
        <f>L3dati!DM54/L3dati!$DL54</f>
        <v>5.128205128205128E-2</v>
      </c>
      <c r="CW54" s="46">
        <f>L3dati!DN54/L3dati!$DL54</f>
        <v>0.23076923076923078</v>
      </c>
      <c r="CX54" s="46">
        <f>L3dati!DO54/L3dati!$DL54</f>
        <v>0.61538461538461542</v>
      </c>
      <c r="CY54" s="46">
        <f>L3dati!DP54/L3dati!$DL54</f>
        <v>0.10256410256410256</v>
      </c>
      <c r="CZ54" s="193">
        <f>L3dati!DQ54</f>
        <v>103.2051282051282</v>
      </c>
      <c r="DA54" s="46">
        <f>L3dati!DR54/L3dati!$DX54</f>
        <v>0</v>
      </c>
      <c r="DB54" s="46">
        <f>L3dati!DS54/L3dati!$DX54</f>
        <v>0.5</v>
      </c>
      <c r="DC54" s="46">
        <f>L3dati!DT54/L3dati!$DX54</f>
        <v>0</v>
      </c>
      <c r="DD54" s="46">
        <f>L3dati!DU54/L3dati!$DX54</f>
        <v>0.5</v>
      </c>
      <c r="DE54" s="46">
        <f>L3dati!DV54/L3dati!$DX54</f>
        <v>0</v>
      </c>
      <c r="DF54" s="191">
        <f>L3dati!DW54</f>
        <v>5</v>
      </c>
      <c r="DG54" s="188">
        <f>L3dati!DX54</f>
        <v>4</v>
      </c>
      <c r="DH54" s="46">
        <f>L3dati!DY54/L3dati!$DX54</f>
        <v>0</v>
      </c>
      <c r="DI54" s="46">
        <f>L3dati!DZ54/L3dati!$DX54</f>
        <v>1</v>
      </c>
      <c r="DJ54" s="46">
        <f>L3dati!EA54/L3dati!$DX54</f>
        <v>0</v>
      </c>
      <c r="DK54" s="46">
        <f>L3dati!EB54/L3dati!$DX54</f>
        <v>0</v>
      </c>
      <c r="DL54" s="193">
        <f>L3dati!EC54</f>
        <v>96.25</v>
      </c>
      <c r="DM54" s="46">
        <f>L3dati!ED54/L3dati!$EH54</f>
        <v>0.27536231884057971</v>
      </c>
      <c r="DN54" s="46">
        <f>L3dati!EE54/L3dati!$EH54</f>
        <v>0.60869565217391308</v>
      </c>
      <c r="DO54" s="46">
        <f>L3dati!EF54/L3dati!$EH54</f>
        <v>0.11594202898550725</v>
      </c>
      <c r="DP54" s="46">
        <f>L3dati!EG54/L3dati!$EH54</f>
        <v>0</v>
      </c>
      <c r="DQ54" s="47">
        <f>L3dati!EH54</f>
        <v>69</v>
      </c>
      <c r="DR54" s="46">
        <f>L3dati!EI54/L3dati!$EH54</f>
        <v>0.50724637681159424</v>
      </c>
      <c r="DS54" s="46">
        <f>L3dati!EJ54/L3dati!$EH54</f>
        <v>0.34782608695652173</v>
      </c>
      <c r="DT54" s="46">
        <f>L3dati!EK54/L3dati!$EH54</f>
        <v>5.7971014492753624E-2</v>
      </c>
      <c r="DU54" s="46">
        <f>L3dati!EL54/L3dati!$EH54</f>
        <v>5.7971014492753624E-2</v>
      </c>
      <c r="DV54" s="192">
        <f>L3dati!EM54/L3dati!$EH54</f>
        <v>2.8985507246376812E-2</v>
      </c>
      <c r="DW54" s="46">
        <f>L3dati!EN54/L3dati!$ER54</f>
        <v>0.33333333333333331</v>
      </c>
      <c r="DX54" s="46">
        <f>L3dati!EO54/L3dati!$ER54</f>
        <v>0.5714285714285714</v>
      </c>
      <c r="DY54" s="46">
        <f>L3dati!EP54/L3dati!$ER54</f>
        <v>9.5238095238095233E-2</v>
      </c>
      <c r="DZ54" s="46">
        <f>L3dati!EQ54/L3dati!$ER54</f>
        <v>0</v>
      </c>
      <c r="EA54" s="47">
        <f>L3dati!ER54</f>
        <v>42</v>
      </c>
      <c r="EB54" s="46">
        <f>L3dati!ES54/L3dati!$ER54</f>
        <v>0.69047619047619047</v>
      </c>
      <c r="EC54" s="46">
        <f>L3dati!ET54/L3dati!$ER54</f>
        <v>0.26190476190476192</v>
      </c>
      <c r="ED54" s="46">
        <f>L3dati!EU54/L3dati!$ER54</f>
        <v>2.3809523809523808E-2</v>
      </c>
      <c r="EE54" s="46">
        <f>L3dati!EV54/L3dati!$ER54</f>
        <v>2.3809523809523808E-2</v>
      </c>
      <c r="EF54" s="192">
        <f>L3dati!EW54/L3dati!$ER54</f>
        <v>0</v>
      </c>
      <c r="EG54" s="46">
        <f>L3dati!EX54/L3dati!$FB54</f>
        <v>0.33333333333333331</v>
      </c>
      <c r="EH54" s="46">
        <f>L3dati!EY54/L3dati!$FB54</f>
        <v>0.66666666666666663</v>
      </c>
      <c r="EI54" s="46">
        <f>L3dati!EZ54/L3dati!$FB54</f>
        <v>0</v>
      </c>
      <c r="EJ54" s="46">
        <f>L3dati!FA54/L3dati!$FB54</f>
        <v>0</v>
      </c>
      <c r="EK54" s="47">
        <f>L3dati!FB54</f>
        <v>6</v>
      </c>
      <c r="EL54" s="46">
        <f>L3dati!FC54/L3dati!$FB54</f>
        <v>0.5</v>
      </c>
      <c r="EM54" s="46">
        <f>L3dati!FD54/L3dati!$FB54</f>
        <v>0.5</v>
      </c>
      <c r="EN54" s="46">
        <f>L3dati!FE54/L3dati!$FB54</f>
        <v>0</v>
      </c>
      <c r="EO54" s="46">
        <f>L3dati!FF54/L3dati!$FB54</f>
        <v>0</v>
      </c>
      <c r="EP54" s="46">
        <f>L3dati!FG54/L3dati!$FB54</f>
        <v>0</v>
      </c>
    </row>
    <row r="55" spans="1:146" s="50" customFormat="1" ht="10.5" customHeight="1" x14ac:dyDescent="0.2">
      <c r="C55" s="71"/>
      <c r="D55" s="72"/>
      <c r="E55" s="72"/>
      <c r="F55" s="72"/>
      <c r="G55" s="72"/>
      <c r="H55" s="30">
        <f>L3dati!P55</f>
        <v>7691</v>
      </c>
      <c r="I55" s="45">
        <f>L3dati!Q55/L3dati!$P55</f>
        <v>0.27681705890001301</v>
      </c>
      <c r="J55" s="45">
        <f>L3dati!R55/L3dati!$P55</f>
        <v>0.36172149265375114</v>
      </c>
      <c r="K55" s="45">
        <f>L3dati!S55/L3dati!$P55</f>
        <v>0.30984267325445325</v>
      </c>
      <c r="L55" s="45">
        <f>L3dati!T55/L3dati!$P55</f>
        <v>7.9313483292159665E-3</v>
      </c>
      <c r="M55" s="45">
        <f>L3dati!U55/L3dati!$P55</f>
        <v>4.3687426862566638E-2</v>
      </c>
      <c r="N55" s="32">
        <f>L3dati!V55</f>
        <v>82.327163192577942</v>
      </c>
      <c r="O55" s="32"/>
      <c r="P55" s="30">
        <f>L3dati!X55</f>
        <v>7723</v>
      </c>
      <c r="Q55" s="51">
        <f>L3dati!Y55/L3dati!$X55</f>
        <v>0.28486339505373559</v>
      </c>
      <c r="R55" s="51">
        <f>L3dati!Z55/L3dati!$X55</f>
        <v>0.3834002330700505</v>
      </c>
      <c r="S55" s="51">
        <f>L3dati!AA55/L3dati!$X55</f>
        <v>0.28551081186067589</v>
      </c>
      <c r="T55" s="51">
        <f>L3dati!AB55/L3dati!$X55</f>
        <v>8.6753852130001287E-3</v>
      </c>
      <c r="U55" s="51">
        <f>L3dati!AC55/L3dati!$X55</f>
        <v>3.7550174802537875E-2</v>
      </c>
      <c r="V55" s="32">
        <f>L3dati!AD55</f>
        <v>82.838377972774552</v>
      </c>
      <c r="W55" s="32"/>
      <c r="X55" s="30">
        <f>L3dati!AF55</f>
        <v>7674</v>
      </c>
      <c r="Y55" s="51">
        <f>L3dati!AG55/L3dati!$AF55</f>
        <v>0.25970810529059163</v>
      </c>
      <c r="Z55" s="51">
        <f>L3dati!AH55/L3dati!$AF55</f>
        <v>0.39145165493875422</v>
      </c>
      <c r="AA55" s="51">
        <f>L3dati!AI55/L3dati!$AF55</f>
        <v>0.29814959603857177</v>
      </c>
      <c r="AB55" s="51">
        <f>L3dati!AJ55/L3dati!$AF55</f>
        <v>8.3398488402397705E-3</v>
      </c>
      <c r="AC55" s="51">
        <f>L3dati!AK55/L3dati!$AF55</f>
        <v>4.2350794891842583E-2</v>
      </c>
      <c r="AD55" s="32">
        <f>L3dati!AL55</f>
        <v>82.840318882509649</v>
      </c>
      <c r="AE55" s="32"/>
      <c r="AF55" s="184">
        <f>L3dati!AW55/L3dati!$H55</f>
        <v>0.49500066657778963</v>
      </c>
      <c r="AG55" s="184">
        <f>L3dati!AX55/L3dati!$H55</f>
        <v>0.38848153579522732</v>
      </c>
      <c r="AH55" s="184">
        <f>L3dati!AY55/L3dati!$H55</f>
        <v>0.11651779762698307</v>
      </c>
      <c r="AI55" s="184">
        <f>L3dati!AZ55/L3dati!$P55</f>
        <v>0.52177870237940449</v>
      </c>
      <c r="AJ55" s="184">
        <f>L3dati!BA55/L3dati!$P55</f>
        <v>0.36874268625666362</v>
      </c>
      <c r="AK55" s="184">
        <f>L3dati!BB55/L3dati!$P55</f>
        <v>0.10960863346768951</v>
      </c>
      <c r="AL55" s="184">
        <f>L3dati!BC55/L3dati!$X55</f>
        <v>0.52596141395830631</v>
      </c>
      <c r="AM55" s="184">
        <f>L3dati!BD55/L3dati!$X55</f>
        <v>0.37317104752039365</v>
      </c>
      <c r="AN55" s="184">
        <f>L3dati!BE55/L3dati!$X55</f>
        <v>0.10086753852130001</v>
      </c>
      <c r="AO55" s="204">
        <f>L3dati!BF55/L3dati!$BM55</f>
        <v>4.0244368079419626E-2</v>
      </c>
      <c r="AP55" s="204">
        <f>L3dati!BG55/L3dati!$BM55</f>
        <v>2.1076746849942728E-2</v>
      </c>
      <c r="AQ55" s="204">
        <f>L3dati!BH55/L3dati!$BN55</f>
        <v>4.0485512920908379E-2</v>
      </c>
      <c r="AR55" s="204">
        <f>L3dati!BI55/L3dati!$BN55</f>
        <v>2.1848081440877055E-2</v>
      </c>
      <c r="AS55" s="204">
        <f>L3dati!BJ55/L3dati!BO55</f>
        <v>3.8335566473127886E-2</v>
      </c>
      <c r="AT55" s="204">
        <f>L3dati!BK55/L3dati!BO55</f>
        <v>1.8088432335864227E-2</v>
      </c>
      <c r="AU55" s="30">
        <f>L3dati!BL55</f>
        <v>13249</v>
      </c>
      <c r="AV55" s="30">
        <f t="shared" ref="AV55:AX55" si="0">SUM(AV5:AV54)</f>
        <v>13095</v>
      </c>
      <c r="AW55" s="30">
        <f t="shared" ref="AW55" si="1">SUM(AW5:AW54)</f>
        <v>12770</v>
      </c>
      <c r="AX55" s="30">
        <f t="shared" si="0"/>
        <v>13434</v>
      </c>
      <c r="AY55" s="46">
        <f>L3dati!BP55/SUM(L3dati!$BP55:$BS55)</f>
        <v>2.6105070199558388E-2</v>
      </c>
      <c r="AZ55" s="46">
        <f>L3dati!BQ55/SUM(L3dati!$BP55:$BS55)</f>
        <v>0.12265133524976045</v>
      </c>
      <c r="BA55" s="46">
        <f>L3dati!BR55/SUM(L3dati!$BP55:$BS55)</f>
        <v>0.42623838686830812</v>
      </c>
      <c r="BB55" s="46">
        <f>L3dati!BS55/SUM(L3dati!$BP55:$BS55)</f>
        <v>0.42500520768237304</v>
      </c>
      <c r="BC55" s="205">
        <f>L3dati!BT55</f>
        <v>3.2501437320334956</v>
      </c>
      <c r="BD55" s="46">
        <f>L3dati!BU55/SUM(L3dati!$BU55:$BX55)</f>
        <v>5.3285006040911555E-2</v>
      </c>
      <c r="BE55" s="46">
        <f>L3dati!BV55/SUM(L3dati!$BU55:$BX55)</f>
        <v>0.13485814273215849</v>
      </c>
      <c r="BF55" s="46">
        <f>L3dati!BW55/SUM(L3dati!$BU55:$BX55)</f>
        <v>0.50096237970253721</v>
      </c>
      <c r="BG55" s="46">
        <f>L3dati!BX55/SUM(L3dati!$BU55:$BX55)</f>
        <v>0.31089447152439276</v>
      </c>
      <c r="BH55" s="206">
        <f>L3dati!BY55</f>
        <v>3.069466316710411</v>
      </c>
      <c r="BI55" s="46">
        <f>L3dati!BZ55/SUM(L3dati!$BZ55:$CC55)</f>
        <v>2.7343942859964124E-2</v>
      </c>
      <c r="BJ55" s="46">
        <f>L3dati!CA55/SUM(L3dati!$BZ55:$CC55)</f>
        <v>0.12505965801556868</v>
      </c>
      <c r="BK55" s="46">
        <f>L3dati!CB55/SUM(L3dati!$BZ55:$CC55)</f>
        <v>0.42628737883251322</v>
      </c>
      <c r="BL55" s="46">
        <f>L3dati!CC55/SUM(L3dati!$BZ55:$CC55)</f>
        <v>0.421309020291954</v>
      </c>
      <c r="BM55" s="205">
        <f>L3dati!CD55</f>
        <v>3.2415614765564569</v>
      </c>
      <c r="BN55" s="46">
        <f>L3dati!CE55/SUM(L3dati!$CE55:$CH55)</f>
        <v>5.6366538847654003E-2</v>
      </c>
      <c r="BO55" s="46">
        <f>L3dati!CF55/SUM(L3dati!$CE55:$CH55)</f>
        <v>0.13987953195201028</v>
      </c>
      <c r="BP55" s="46">
        <f>L3dati!CG55/SUM(L3dati!$CE55:$CH55)</f>
        <v>0.49887266922304691</v>
      </c>
      <c r="BQ55" s="46">
        <f>L3dati!CH55/SUM(L3dati!$CE55:$CH55)</f>
        <v>0.30488125997728882</v>
      </c>
      <c r="BR55" s="206">
        <f>L3dati!CI55</f>
        <v>3.0522686503299705</v>
      </c>
      <c r="BS55" s="46">
        <f>L3dati!CJ55/SUM(L3dati!$CJ55:$CM55)</f>
        <v>2.7161156193414259E-2</v>
      </c>
      <c r="BT55" s="46">
        <f>L3dati!CK55/SUM(L3dati!$CJ55:$CM55)</f>
        <v>0.12699517135001007</v>
      </c>
      <c r="BU55" s="46">
        <f>L3dati!CL55/SUM(L3dati!$CJ55:$CM55)</f>
        <v>0.42105660250821542</v>
      </c>
      <c r="BV55" s="46">
        <f>L3dati!CM55/SUM(L3dati!$CJ55:$CM55)</f>
        <v>0.4247870699483603</v>
      </c>
      <c r="BW55" s="205">
        <f>L3dati!CN55</f>
        <v>3.2434695862115217</v>
      </c>
      <c r="BX55" s="207">
        <f>L3dati!CO55/SUM(L3dati!$CO55:$CR55)</f>
        <v>5.4154650928844479E-2</v>
      </c>
      <c r="BY55" s="207">
        <f>L3dati!CP55/SUM(L3dati!$CO55:$CR55)</f>
        <v>0.14432298303266045</v>
      </c>
      <c r="BZ55" s="207">
        <f>L3dati!CQ55/SUM(L3dati!$CO55:$CR55)</f>
        <v>0.49235463751592784</v>
      </c>
      <c r="CA55" s="207">
        <f>L3dati!CR55/SUM(L3dati!$CO55:$CR55)</f>
        <v>0.30916772852256724</v>
      </c>
      <c r="CB55" s="206">
        <f>L3dati!CS55</f>
        <v>3.0565354436322179</v>
      </c>
      <c r="CC55" s="46">
        <f>L3dati!CT55/L3dati!$CZ55</f>
        <v>0.6246723746286913</v>
      </c>
      <c r="CD55" s="46">
        <f>L3dati!CU55/L3dati!$CZ55</f>
        <v>0.20880656998077932</v>
      </c>
      <c r="CE55" s="46">
        <f>L3dati!CV55/L3dati!$CZ55</f>
        <v>7.653328673772497E-2</v>
      </c>
      <c r="CF55" s="46">
        <f>L3dati!CW55/L3dati!$CZ55</f>
        <v>6.5699807793115503E-2</v>
      </c>
      <c r="CG55" s="46">
        <f>L3dati!CX55/L3dati!$CZ55</f>
        <v>2.4287960859688974E-2</v>
      </c>
      <c r="CH55" s="191">
        <f>L3dati!CY55</f>
        <v>3.5728868194842405</v>
      </c>
      <c r="CI55" s="188">
        <f>L3dati!CZ55</f>
        <v>5723</v>
      </c>
      <c r="CJ55" s="46">
        <f>L3dati!DA55/L3dati!$CZ55</f>
        <v>0.2774768478070942</v>
      </c>
      <c r="CK55" s="46">
        <f>L3dati!DB55/L3dati!$CZ55</f>
        <v>0.38109383190634283</v>
      </c>
      <c r="CL55" s="46">
        <f>L3dati!DC55/L3dati!$CZ55</f>
        <v>0.29547440153765508</v>
      </c>
      <c r="CM55" s="46">
        <f>L3dati!DD55/L3dati!$CZ55</f>
        <v>4.5954918748907912E-2</v>
      </c>
      <c r="CN55" s="193">
        <f>L3dati!DE55</f>
        <v>96.267517036519308</v>
      </c>
      <c r="CO55" s="46">
        <f>L3dati!DF55/L3dati!$DL55</f>
        <v>0.61143644505683781</v>
      </c>
      <c r="CP55" s="46">
        <f>L3dati!DG55/L3dati!$DL55</f>
        <v>0.22511195315191182</v>
      </c>
      <c r="CQ55" s="46">
        <f>L3dati!DH55/L3dati!$DL55</f>
        <v>7.3200137788494657E-2</v>
      </c>
      <c r="CR55" s="46">
        <f>L3dati!DI55/L3dati!$DL55</f>
        <v>6.3554943162245955E-2</v>
      </c>
      <c r="CS55" s="46">
        <f>L3dati!DJ55/L3dati!$DL55</f>
        <v>2.6696520840509816E-2</v>
      </c>
      <c r="CT55" s="191">
        <f>L3dati!DK55</f>
        <v>3.5775968855069897</v>
      </c>
      <c r="CU55" s="188">
        <f>L3dati!DL55</f>
        <v>5806</v>
      </c>
      <c r="CV55" s="46">
        <f>L3dati!DM55/L3dati!$DL55</f>
        <v>0.29280055115397863</v>
      </c>
      <c r="CW55" s="46">
        <f>L3dati!DN55/L3dati!$DL55</f>
        <v>0.37564588356872203</v>
      </c>
      <c r="CX55" s="46">
        <f>L3dati!DO55/L3dati!$DL55</f>
        <v>0.285738890802618</v>
      </c>
      <c r="CY55" s="46">
        <f>L3dati!DP55/L3dati!$DL55</f>
        <v>4.5814674474681363E-2</v>
      </c>
      <c r="CZ55" s="193">
        <f>L3dati!DQ55</f>
        <v>96.019462624870826</v>
      </c>
      <c r="DA55" s="46">
        <f>L3dati!DR55/L3dati!$DX55</f>
        <v>0.62050510118748958</v>
      </c>
      <c r="DB55" s="46">
        <f>L3dati!DS55/L3dati!$DX55</f>
        <v>0.21659140324468976</v>
      </c>
      <c r="DC55" s="46">
        <f>L3dati!DT55/L3dati!$DX55</f>
        <v>7.6935942465295198E-2</v>
      </c>
      <c r="DD55" s="46">
        <f>L3dati!DU55/L3dati!$DX55</f>
        <v>6.1548753972236157E-2</v>
      </c>
      <c r="DE55" s="46">
        <f>L3dati!DV55/L3dati!$DX55</f>
        <v>2.4418799130289347E-2</v>
      </c>
      <c r="DF55" s="191">
        <f>L3dati!DW55</f>
        <v>3.5690039430824618</v>
      </c>
      <c r="DG55" s="188">
        <f>L3dati!DX55</f>
        <v>5979</v>
      </c>
      <c r="DH55" s="46">
        <f>L3dati!DY55/L3dati!$DX55</f>
        <v>0.28700451580531861</v>
      </c>
      <c r="DI55" s="46">
        <f>L3dati!DZ55/L3dati!$DX55</f>
        <v>0.38200367954507441</v>
      </c>
      <c r="DJ55" s="46">
        <f>L3dati!EA55/L3dati!$DX55</f>
        <v>0.2801471818029771</v>
      </c>
      <c r="DK55" s="46">
        <f>L3dati!EB55/L3dati!$DX55</f>
        <v>5.0844622846629869E-2</v>
      </c>
      <c r="DL55" s="193">
        <f>L3dati!EC55</f>
        <v>96.168088309081782</v>
      </c>
      <c r="DM55" s="46">
        <f>L3dati!ED55/L3dati!$EH55</f>
        <v>0.25279007971656331</v>
      </c>
      <c r="DN55" s="46">
        <f>L3dati!EE55/L3dati!$EH55</f>
        <v>0.61009743135518157</v>
      </c>
      <c r="DO55" s="46">
        <f>L3dati!EF55/L3dati!$EH55</f>
        <v>0.12046058458813109</v>
      </c>
      <c r="DP55" s="46">
        <f>L3dati!EG55/L3dati!$EH55</f>
        <v>1.6651904340124004E-2</v>
      </c>
      <c r="DQ55" s="47">
        <f>L3dati!EH55</f>
        <v>5645</v>
      </c>
      <c r="DR55" s="46">
        <f>L3dati!EI55/L3dati!$EH55</f>
        <v>0.66961913197519929</v>
      </c>
      <c r="DS55" s="46">
        <f>L3dati!EJ55/L3dati!$EH55</f>
        <v>0.17679362267493356</v>
      </c>
      <c r="DT55" s="46">
        <f>L3dati!EK55/L3dati!$EH55</f>
        <v>6.519043401240035E-2</v>
      </c>
      <c r="DU55" s="46">
        <f>L3dati!EL55/L3dati!$EH55</f>
        <v>6.9441984056687334E-2</v>
      </c>
      <c r="DV55" s="192">
        <f>L3dati!EM55/L3dati!$EH55</f>
        <v>1.8954827280779452E-2</v>
      </c>
      <c r="DW55" s="46">
        <f>L3dati!EN55/L3dati!$ER55</f>
        <v>0.26399722655572888</v>
      </c>
      <c r="DX55" s="46">
        <f>L3dati!EO55/L3dati!$ER55</f>
        <v>0.60426417056682269</v>
      </c>
      <c r="DY55" s="46">
        <f>L3dati!EP55/L3dati!$ER55</f>
        <v>0.11284451378055123</v>
      </c>
      <c r="DZ55" s="46">
        <f>L3dati!EQ55/L3dati!$ER55</f>
        <v>1.8894089096897208E-2</v>
      </c>
      <c r="EA55" s="47">
        <f>L3dati!ER55</f>
        <v>5769</v>
      </c>
      <c r="EB55" s="46">
        <f>L3dati!ES55/L3dati!$ER55</f>
        <v>0.68209395042468368</v>
      </c>
      <c r="EC55" s="46">
        <f>L3dati!ET55/L3dati!$ER55</f>
        <v>0.16449991332986652</v>
      </c>
      <c r="ED55" s="46">
        <f>L3dati!EU55/L3dati!$ER55</f>
        <v>6.2229155832899979E-2</v>
      </c>
      <c r="EE55" s="46">
        <f>L3dati!EV55/L3dati!$ER55</f>
        <v>7.401629398509274E-2</v>
      </c>
      <c r="EF55" s="192">
        <f>L3dati!EW55/L3dati!$ER55</f>
        <v>1.7160686427457099E-2</v>
      </c>
      <c r="EG55" s="46">
        <f>L3dati!EX55/L3dati!$FB55</f>
        <v>0.24503202496304813</v>
      </c>
      <c r="EH55" s="46">
        <f>L3dati!EY55/L3dati!$FB55</f>
        <v>0.59747084907209724</v>
      </c>
      <c r="EI55" s="46">
        <f>L3dati!EZ55/L3dati!$FB55</f>
        <v>0.13713253407784529</v>
      </c>
      <c r="EJ55" s="46">
        <f>L3dati!FA55/L3dati!$FB55</f>
        <v>2.036459188700936E-2</v>
      </c>
      <c r="EK55" s="47">
        <f>L3dati!FB55</f>
        <v>6089</v>
      </c>
      <c r="EL55" s="46">
        <f>L3dati!FC55/L3dati!$FB55</f>
        <v>0.66496961734274918</v>
      </c>
      <c r="EM55" s="46">
        <f>L3dati!FD55/L3dati!$FB55</f>
        <v>0.1576613565445886</v>
      </c>
      <c r="EN55" s="46">
        <f>L3dati!FE55/L3dati!$FB55</f>
        <v>7.0126457546395141E-2</v>
      </c>
      <c r="EO55" s="46">
        <f>L3dati!FF55/L3dati!$FB55</f>
        <v>8.4578748562982434E-2</v>
      </c>
      <c r="EP55" s="46">
        <f>L3dati!FG55/L3dati!$FB55</f>
        <v>2.266382000328461E-2</v>
      </c>
    </row>
    <row r="56" spans="1:146" s="50" customFormat="1" ht="10.5" customHeight="1" x14ac:dyDescent="0.2">
      <c r="B56" s="79"/>
      <c r="C56" s="71"/>
      <c r="D56" s="72"/>
      <c r="E56" s="72"/>
      <c r="F56" s="72"/>
      <c r="G56" s="72"/>
      <c r="H56" s="81"/>
      <c r="I56" s="84"/>
      <c r="J56" s="84"/>
      <c r="K56" s="84"/>
      <c r="L56" s="84"/>
      <c r="M56" s="84"/>
      <c r="N56" s="82"/>
      <c r="O56" s="82"/>
      <c r="P56" s="81"/>
      <c r="Q56" s="84"/>
      <c r="R56" s="84"/>
      <c r="S56" s="84"/>
      <c r="T56" s="84"/>
      <c r="U56" s="84"/>
      <c r="V56" s="82"/>
      <c r="W56" s="82"/>
      <c r="X56" s="81"/>
      <c r="Y56" s="84"/>
      <c r="Z56" s="84"/>
      <c r="AA56" s="84"/>
      <c r="AB56" s="84"/>
      <c r="AC56" s="84"/>
      <c r="AD56" s="82"/>
      <c r="AE56" s="82"/>
      <c r="AF56" s="209"/>
      <c r="AG56" s="209"/>
      <c r="AH56" s="209"/>
      <c r="AI56" s="209"/>
      <c r="AJ56" s="209"/>
      <c r="AK56" s="209"/>
      <c r="AL56" s="209"/>
      <c r="AM56" s="209"/>
      <c r="AN56" s="209"/>
      <c r="AO56" s="210"/>
      <c r="AP56" s="210"/>
      <c r="AQ56" s="210"/>
      <c r="AR56" s="210"/>
      <c r="AS56" s="210"/>
      <c r="AT56" s="210"/>
      <c r="AU56" s="80"/>
      <c r="AV56" s="80"/>
      <c r="AW56" s="80"/>
      <c r="AX56" s="80"/>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1"/>
      <c r="CD56" s="211"/>
      <c r="CE56" s="211"/>
      <c r="CF56" s="211"/>
      <c r="CG56" s="211"/>
      <c r="CH56" s="211"/>
      <c r="CI56" s="213"/>
      <c r="CJ56" s="211"/>
      <c r="CK56" s="211"/>
      <c r="CL56" s="211"/>
      <c r="CM56" s="211"/>
      <c r="CN56" s="211"/>
      <c r="CO56" s="211"/>
      <c r="CP56" s="211"/>
      <c r="CQ56" s="211"/>
      <c r="CR56" s="211"/>
      <c r="CS56" s="211"/>
      <c r="CT56" s="211"/>
      <c r="CU56" s="213"/>
      <c r="CV56" s="211"/>
      <c r="CW56" s="211"/>
      <c r="CX56" s="211"/>
      <c r="CY56" s="211"/>
      <c r="CZ56" s="211"/>
      <c r="DA56" s="211"/>
      <c r="DB56" s="211"/>
      <c r="DC56" s="211"/>
      <c r="DD56" s="211"/>
      <c r="DE56" s="211"/>
      <c r="DF56" s="211"/>
      <c r="DG56" s="213"/>
      <c r="DH56" s="211"/>
      <c r="DI56" s="211"/>
      <c r="DJ56" s="211"/>
      <c r="DK56" s="211"/>
      <c r="DL56" s="211"/>
    </row>
    <row r="57" spans="1:146" s="79" customFormat="1" ht="10.5" customHeight="1" x14ac:dyDescent="0.2">
      <c r="B57" s="50"/>
      <c r="C57" s="54"/>
      <c r="D57" s="72"/>
      <c r="E57" s="72"/>
      <c r="F57" s="72"/>
      <c r="G57" s="72"/>
      <c r="H57" s="89"/>
      <c r="I57" s="91"/>
      <c r="J57" s="91"/>
      <c r="K57" s="91"/>
      <c r="L57" s="91"/>
      <c r="M57" s="91"/>
      <c r="N57" s="82"/>
      <c r="O57" s="82"/>
      <c r="P57" s="89"/>
      <c r="Q57" s="91"/>
      <c r="R57" s="91"/>
      <c r="S57" s="91"/>
      <c r="T57" s="91"/>
      <c r="U57" s="91"/>
      <c r="V57" s="82"/>
      <c r="W57" s="82"/>
      <c r="X57" s="89"/>
      <c r="Y57" s="91"/>
      <c r="Z57" s="91"/>
      <c r="AA57" s="91"/>
      <c r="AB57" s="91"/>
      <c r="AC57" s="91"/>
      <c r="AD57" s="82"/>
      <c r="AE57" s="82"/>
      <c r="AF57" s="214"/>
      <c r="AG57" s="214"/>
      <c r="AH57" s="214"/>
      <c r="AI57" s="214"/>
      <c r="AJ57" s="214"/>
      <c r="AK57" s="214"/>
      <c r="AL57" s="214"/>
      <c r="AM57" s="214"/>
      <c r="AN57" s="214"/>
      <c r="AO57" s="214"/>
      <c r="AP57" s="214"/>
      <c r="AQ57" s="214"/>
      <c r="AR57" s="214"/>
      <c r="AS57" s="214"/>
      <c r="AT57" s="214"/>
      <c r="AU57" s="54"/>
      <c r="AV57" s="88"/>
      <c r="AW57" s="88"/>
      <c r="AX57" s="88"/>
      <c r="AY57" s="215"/>
      <c r="AZ57" s="215"/>
      <c r="BA57" s="215"/>
      <c r="BB57" s="215"/>
      <c r="BC57" s="94"/>
      <c r="BD57" s="215"/>
      <c r="BE57" s="215"/>
      <c r="BF57" s="215"/>
      <c r="BG57" s="215"/>
      <c r="BH57" s="215"/>
      <c r="BI57" s="215"/>
      <c r="BJ57" s="215"/>
      <c r="BK57" s="215"/>
      <c r="BL57" s="215"/>
      <c r="BM57" s="94"/>
      <c r="BN57" s="215"/>
      <c r="BO57" s="215"/>
      <c r="BP57" s="215"/>
      <c r="BQ57" s="215"/>
      <c r="BR57" s="215"/>
      <c r="BS57" s="215"/>
      <c r="BT57" s="215"/>
      <c r="BU57" s="215"/>
      <c r="BV57" s="215"/>
      <c r="BW57" s="215"/>
      <c r="BX57" s="215"/>
      <c r="BY57" s="215"/>
      <c r="BZ57" s="215"/>
      <c r="CA57" s="215"/>
      <c r="CB57" s="215"/>
      <c r="CC57" s="211"/>
      <c r="CD57" s="211"/>
      <c r="CE57" s="211"/>
      <c r="CF57" s="211"/>
      <c r="CG57" s="211"/>
      <c r="CH57" s="211"/>
      <c r="CI57" s="213"/>
      <c r="CJ57" s="211"/>
      <c r="CK57" s="211"/>
      <c r="CL57" s="211"/>
      <c r="CM57" s="211"/>
      <c r="CN57" s="211"/>
      <c r="CO57" s="211"/>
      <c r="CP57" s="211"/>
      <c r="CQ57" s="211"/>
      <c r="CR57" s="211"/>
      <c r="CS57" s="211"/>
      <c r="CT57" s="211"/>
      <c r="CU57" s="213"/>
      <c r="CV57" s="211"/>
      <c r="CW57" s="211"/>
      <c r="CX57" s="211"/>
      <c r="CY57" s="211"/>
      <c r="CZ57" s="211"/>
      <c r="DA57" s="211"/>
      <c r="DB57" s="211"/>
      <c r="DC57" s="211"/>
      <c r="DD57" s="211"/>
      <c r="DE57" s="211"/>
      <c r="DF57" s="211"/>
      <c r="DG57" s="213"/>
      <c r="DH57" s="211"/>
      <c r="DI57" s="211"/>
      <c r="DJ57" s="211"/>
      <c r="DK57" s="211"/>
      <c r="DL57" s="211"/>
    </row>
    <row r="58" spans="1:146" s="50" customFormat="1" ht="10.5" customHeight="1" x14ac:dyDescent="0.2">
      <c r="C58" s="71"/>
      <c r="D58" s="72"/>
      <c r="E58" s="72"/>
      <c r="F58" s="72"/>
      <c r="G58" s="77" t="s">
        <v>214</v>
      </c>
      <c r="H58" s="30">
        <v>5723</v>
      </c>
      <c r="I58" s="216">
        <v>0.28974583698510081</v>
      </c>
      <c r="J58" s="216">
        <v>0.37581069237510956</v>
      </c>
      <c r="K58" s="216">
        <v>0.2990359333917616</v>
      </c>
      <c r="L58" s="216">
        <v>5.4338299737072739E-3</v>
      </c>
      <c r="M58" s="216">
        <v>3.3128834355828224E-2</v>
      </c>
      <c r="N58" s="217">
        <v>83.505485529927526</v>
      </c>
      <c r="O58" s="217">
        <v>71.250883307872897</v>
      </c>
      <c r="P58" s="30">
        <v>5777</v>
      </c>
      <c r="Q58" s="216">
        <v>0.29807858750216376</v>
      </c>
      <c r="R58" s="216">
        <v>0.4041890254457331</v>
      </c>
      <c r="S58" s="216">
        <v>0.2662281460965899</v>
      </c>
      <c r="T58" s="216">
        <v>6.750908776181409E-3</v>
      </c>
      <c r="U58" s="216">
        <v>2.4753332179331834E-2</v>
      </c>
      <c r="V58" s="217">
        <v>83.955726845895313</v>
      </c>
      <c r="W58" s="217">
        <v>70.418388777994679</v>
      </c>
      <c r="X58" s="30">
        <v>5705</v>
      </c>
      <c r="Y58" s="216">
        <v>0.27011393514461002</v>
      </c>
      <c r="Z58" s="216">
        <v>0.4119193689745837</v>
      </c>
      <c r="AA58" s="216">
        <v>0.28501314636283959</v>
      </c>
      <c r="AB58" s="216">
        <v>5.2585451358457495E-3</v>
      </c>
      <c r="AC58" s="216">
        <v>2.7695004382120948E-2</v>
      </c>
      <c r="AD58" s="217">
        <v>84.019443841505733</v>
      </c>
      <c r="AE58" s="217">
        <v>69.125447287177934</v>
      </c>
      <c r="AF58" s="218">
        <v>0.43806428313470569</v>
      </c>
      <c r="AG58" s="218">
        <v>0.43355001805706034</v>
      </c>
      <c r="AH58" s="218">
        <v>0.12838569880823403</v>
      </c>
      <c r="AI58" s="218">
        <v>0.46811113052594794</v>
      </c>
      <c r="AJ58" s="218">
        <v>0.41691420583609995</v>
      </c>
      <c r="AK58" s="218">
        <v>0.11497466363795213</v>
      </c>
      <c r="AL58" s="218">
        <v>0.47827592175869826</v>
      </c>
      <c r="AM58" s="218">
        <v>0.41769084299809589</v>
      </c>
      <c r="AN58" s="218">
        <v>0.10403323524320582</v>
      </c>
      <c r="AO58" s="184">
        <v>1.4460393407761828E-2</v>
      </c>
      <c r="AP58" s="184">
        <v>1.4885699096225412E-2</v>
      </c>
      <c r="AQ58" s="184">
        <v>1.412094427077719E-2</v>
      </c>
      <c r="AR58" s="184">
        <v>1.3258596529050339E-2</v>
      </c>
      <c r="AS58" s="184">
        <v>1.246453182002432E-2</v>
      </c>
      <c r="AT58" s="184">
        <v>1.3275233076611269E-2</v>
      </c>
      <c r="AU58" s="30">
        <v>9200</v>
      </c>
      <c r="AV58" s="99">
        <v>9405</v>
      </c>
      <c r="AW58" s="99">
        <v>9277</v>
      </c>
      <c r="AX58" s="99">
        <v>9868</v>
      </c>
      <c r="AY58" s="46">
        <v>2.7230400225744252E-2</v>
      </c>
      <c r="AZ58" s="46">
        <v>0.12968536895075952</v>
      </c>
      <c r="BA58" s="46">
        <v>0.43543949583784036</v>
      </c>
      <c r="BB58" s="46">
        <v>0.40764473498565584</v>
      </c>
      <c r="BC58" s="219">
        <v>3.2234985655834079</v>
      </c>
      <c r="BD58" s="46">
        <v>4.6888962046747869E-2</v>
      </c>
      <c r="BE58" s="46">
        <v>0.12779240934957437</v>
      </c>
      <c r="BF58" s="46">
        <v>0.50898273997084131</v>
      </c>
      <c r="BG58" s="46">
        <v>0.3163358886328364</v>
      </c>
      <c r="BH58" s="220">
        <v>3.0947655551897664</v>
      </c>
      <c r="BI58" s="46">
        <v>2.7361705046993985E-2</v>
      </c>
      <c r="BJ58" s="46">
        <v>0.13196048388940979</v>
      </c>
      <c r="BK58" s="46">
        <v>0.43335086555832514</v>
      </c>
      <c r="BL58" s="46">
        <v>0.4073269455052711</v>
      </c>
      <c r="BM58" s="219">
        <v>3.2206430515218734</v>
      </c>
      <c r="BN58" s="46">
        <v>5.0264126780854811E-2</v>
      </c>
      <c r="BO58" s="46">
        <v>0.13289807679114546</v>
      </c>
      <c r="BP58" s="46">
        <v>0.50952457179446131</v>
      </c>
      <c r="BQ58" s="46">
        <v>0.30731322463353838</v>
      </c>
      <c r="BR58" s="220">
        <v>3.0738868942806832</v>
      </c>
      <c r="BS58" s="46">
        <v>2.789442815249267E-2</v>
      </c>
      <c r="BT58" s="46">
        <v>0.1349325513196481</v>
      </c>
      <c r="BU58" s="46">
        <v>0.43238709677419357</v>
      </c>
      <c r="BV58" s="46">
        <v>0.40478592375366568</v>
      </c>
      <c r="BW58" s="219">
        <v>3.2140645161290324</v>
      </c>
      <c r="BX58" s="221">
        <v>4.8469208211143693E-2</v>
      </c>
      <c r="BY58" s="221">
        <v>0.13887390029325514</v>
      </c>
      <c r="BZ58" s="221">
        <v>0.50125513196480942</v>
      </c>
      <c r="CA58" s="221">
        <v>0.3114017595307918</v>
      </c>
      <c r="CB58" s="220">
        <v>3.0755894428152493</v>
      </c>
      <c r="CC58" s="45">
        <v>0.61134512777309746</v>
      </c>
      <c r="CD58" s="45">
        <v>0.20864925582701488</v>
      </c>
      <c r="CE58" s="45">
        <v>7.7225498455490024E-2</v>
      </c>
      <c r="CF58" s="45">
        <v>7.3574838528503231E-2</v>
      </c>
      <c r="CG58" s="45">
        <v>2.9205279415894413E-2</v>
      </c>
      <c r="CH58" s="191">
        <v>3.6013884871275672</v>
      </c>
      <c r="CI58" s="222">
        <v>3561</v>
      </c>
      <c r="CJ58" s="45">
        <v>0.40690817186183659</v>
      </c>
      <c r="CK58" s="45">
        <v>0.36394271272114576</v>
      </c>
      <c r="CL58" s="45">
        <v>0.18646447627071047</v>
      </c>
      <c r="CM58" s="45">
        <v>4.268463914630722E-2</v>
      </c>
      <c r="CN58" s="191">
        <v>93.607413647851729</v>
      </c>
      <c r="CO58" s="46">
        <v>0.59400826446280997</v>
      </c>
      <c r="CP58" s="45">
        <v>0.22985537190082644</v>
      </c>
      <c r="CQ58" s="45">
        <v>8.2128099173553723E-2</v>
      </c>
      <c r="CR58" s="45">
        <v>6.5857438016528921E-2</v>
      </c>
      <c r="CS58" s="45">
        <v>2.8150826446280992E-2</v>
      </c>
      <c r="CT58" s="191">
        <v>3.6088227478076003</v>
      </c>
      <c r="CU58" s="222">
        <v>3872</v>
      </c>
      <c r="CV58" s="46">
        <v>0.40263429752066116</v>
      </c>
      <c r="CW58" s="46">
        <v>0.37448347107438018</v>
      </c>
      <c r="CX58" s="46">
        <v>0.18620867768595042</v>
      </c>
      <c r="CY58" s="46">
        <v>3.6673553719008267E-2</v>
      </c>
      <c r="CZ58" s="193">
        <v>93.533832644628106</v>
      </c>
      <c r="DA58" s="45">
        <v>0.60248598586400193</v>
      </c>
      <c r="DB58" s="45">
        <v>0.22349500365586156</v>
      </c>
      <c r="DC58" s="45">
        <v>8.5547160614184742E-2</v>
      </c>
      <c r="DD58" s="45">
        <v>6.190592249573483E-2</v>
      </c>
      <c r="DE58" s="45">
        <v>2.6565927370216916E-2</v>
      </c>
      <c r="DF58" s="191">
        <v>3.5961442163244866</v>
      </c>
      <c r="DG58" s="222">
        <v>4103</v>
      </c>
      <c r="DH58" s="46">
        <v>0.34470184470184473</v>
      </c>
      <c r="DI58" s="46">
        <v>0.35778635778635781</v>
      </c>
      <c r="DJ58" s="46">
        <v>0.24731874731874731</v>
      </c>
      <c r="DK58" s="46">
        <v>5.019305019305019E-2</v>
      </c>
      <c r="DL58" s="193">
        <v>93.798196441628079</v>
      </c>
      <c r="DM58" s="46">
        <v>0.27178002894356007</v>
      </c>
      <c r="DN58" s="46">
        <v>0.60434153400868307</v>
      </c>
      <c r="DO58" s="46">
        <v>0.10564399421128799</v>
      </c>
      <c r="DP58" s="46">
        <v>1.8234442836468887E-2</v>
      </c>
      <c r="DQ58" s="47">
        <v>3455</v>
      </c>
      <c r="DR58" s="46">
        <v>0.70332850940665703</v>
      </c>
      <c r="DS58" s="46">
        <v>0.16034732272069466</v>
      </c>
      <c r="DT58" s="46">
        <v>5.3835021707670044E-2</v>
      </c>
      <c r="DU58" s="46">
        <v>6.4833574529667148E-2</v>
      </c>
      <c r="DV58" s="192">
        <v>1.7655571635311142E-2</v>
      </c>
      <c r="DW58" s="46">
        <v>0.27161803713527849</v>
      </c>
      <c r="DX58" s="46">
        <v>0.59946949602122013</v>
      </c>
      <c r="DY58" s="46">
        <v>0.11087533156498673</v>
      </c>
      <c r="DZ58" s="46">
        <v>1.8037135278514589E-2</v>
      </c>
      <c r="EA58" s="47">
        <v>3770</v>
      </c>
      <c r="EB58" s="46">
        <v>0.69575596816976126</v>
      </c>
      <c r="EC58" s="46">
        <v>0.1596816976127321</v>
      </c>
      <c r="ED58" s="46">
        <v>5.2254641909814326E-2</v>
      </c>
      <c r="EE58" s="46">
        <v>7.5066312997347479E-2</v>
      </c>
      <c r="EF58" s="192">
        <v>1.7241379310344827E-2</v>
      </c>
      <c r="EG58" s="46">
        <v>0.25550447616743288</v>
      </c>
      <c r="EH58" s="46">
        <v>0.59835470602467944</v>
      </c>
      <c r="EI58" s="46">
        <v>0.12702637309460441</v>
      </c>
      <c r="EJ58" s="46">
        <v>1.911444471328333E-2</v>
      </c>
      <c r="EK58" s="47">
        <v>4133</v>
      </c>
      <c r="EL58" s="46">
        <v>0.68134526977982091</v>
      </c>
      <c r="EM58" s="46">
        <v>0.1579966126300508</v>
      </c>
      <c r="EN58" s="46">
        <v>5.7343334139849989E-2</v>
      </c>
      <c r="EO58" s="46">
        <v>8.2506653762400198E-2</v>
      </c>
      <c r="EP58" s="46">
        <v>2.0808129687878055E-2</v>
      </c>
    </row>
    <row r="59" spans="1:146" s="50" customFormat="1" ht="10.5" customHeight="1" x14ac:dyDescent="0.2">
      <c r="C59" s="71"/>
      <c r="D59" s="72"/>
      <c r="E59" s="72"/>
      <c r="F59" s="72"/>
      <c r="G59" s="77" t="s">
        <v>112</v>
      </c>
      <c r="H59" s="30">
        <v>1085</v>
      </c>
      <c r="I59" s="216">
        <v>0.26728110599078342</v>
      </c>
      <c r="J59" s="216">
        <v>0.32165898617511518</v>
      </c>
      <c r="K59" s="216">
        <v>0.29953917050691242</v>
      </c>
      <c r="L59" s="216">
        <v>2.2119815668202765E-2</v>
      </c>
      <c r="M59" s="216">
        <v>8.9400921658986179E-2</v>
      </c>
      <c r="N59" s="217">
        <v>78.373208191790894</v>
      </c>
      <c r="O59" s="217">
        <v>44.151466457278055</v>
      </c>
      <c r="P59" s="30">
        <v>1089</v>
      </c>
      <c r="Q59" s="45">
        <v>0.26078971533516987</v>
      </c>
      <c r="R59" s="45">
        <v>0.32231404958677684</v>
      </c>
      <c r="S59" s="45">
        <v>0.30853994490358128</v>
      </c>
      <c r="T59" s="45">
        <v>2.1120293847566574E-2</v>
      </c>
      <c r="U59" s="45">
        <v>8.7235996326905416E-2</v>
      </c>
      <c r="V59" s="217">
        <v>78.610541385032874</v>
      </c>
      <c r="W59" s="217">
        <v>53.15804444444445</v>
      </c>
      <c r="X59" s="30">
        <v>1108</v>
      </c>
      <c r="Y59" s="45">
        <v>0.22833935018050541</v>
      </c>
      <c r="Z59" s="45">
        <v>0.32220216606498198</v>
      </c>
      <c r="AA59" s="45">
        <v>0.31498194945848373</v>
      </c>
      <c r="AB59" s="45">
        <v>2.7075812274368231E-2</v>
      </c>
      <c r="AC59" s="45">
        <v>0.10740072202166065</v>
      </c>
      <c r="AD59" s="217">
        <v>78.765867340300801</v>
      </c>
      <c r="AE59" s="217">
        <v>52.493771929824646</v>
      </c>
      <c r="AF59" s="218">
        <v>0.62903225806451613</v>
      </c>
      <c r="AG59" s="218">
        <v>0.28462998102466791</v>
      </c>
      <c r="AH59" s="218">
        <v>8.6337760910815936E-2</v>
      </c>
      <c r="AI59" s="218">
        <v>0.59723502304147469</v>
      </c>
      <c r="AJ59" s="218">
        <v>0.28479262672811062</v>
      </c>
      <c r="AK59" s="218">
        <v>0.11889400921658987</v>
      </c>
      <c r="AL59" s="218">
        <v>0.59871441689623506</v>
      </c>
      <c r="AM59" s="218">
        <v>0.2910927456382002</v>
      </c>
      <c r="AN59" s="218">
        <v>0.11019283746556474</v>
      </c>
      <c r="AO59" s="184">
        <v>8.7374199451052154E-2</v>
      </c>
      <c r="AP59" s="184">
        <v>3.0192131747483988E-2</v>
      </c>
      <c r="AQ59" s="184">
        <v>0.10455037919826653</v>
      </c>
      <c r="AR59" s="184">
        <v>3.6294691224268691E-2</v>
      </c>
      <c r="AS59" s="184">
        <v>0.10754912099276112</v>
      </c>
      <c r="AT59" s="184">
        <v>2.0165460186142709E-2</v>
      </c>
      <c r="AU59" s="30">
        <v>2651</v>
      </c>
      <c r="AV59" s="99">
        <v>2186</v>
      </c>
      <c r="AW59" s="99">
        <v>1846</v>
      </c>
      <c r="AX59" s="99">
        <v>1934</v>
      </c>
      <c r="AY59" s="46">
        <v>2.2087067861715749E-2</v>
      </c>
      <c r="AZ59" s="46">
        <v>0.10686086214255229</v>
      </c>
      <c r="BA59" s="46">
        <v>0.41143832693128468</v>
      </c>
      <c r="BB59" s="46">
        <v>0.4596137430644473</v>
      </c>
      <c r="BC59" s="185">
        <v>3.3085787451984636</v>
      </c>
      <c r="BD59" s="46">
        <v>7.2289799402475458E-2</v>
      </c>
      <c r="BE59" s="46">
        <v>0.15284891165172856</v>
      </c>
      <c r="BF59" s="46">
        <v>0.47940674349125051</v>
      </c>
      <c r="BG59" s="46">
        <v>0.29545454545454547</v>
      </c>
      <c r="BH59" s="187">
        <v>2.9980260349978658</v>
      </c>
      <c r="BI59" s="46">
        <v>2.728685740602153E-2</v>
      </c>
      <c r="BJ59" s="46">
        <v>0.11369523919175638</v>
      </c>
      <c r="BK59" s="46">
        <v>0.41212365436647286</v>
      </c>
      <c r="BL59" s="46">
        <v>0.44689424903574926</v>
      </c>
      <c r="BM59" s="185">
        <v>3.2786252950319499</v>
      </c>
      <c r="BN59" s="46">
        <v>7.2074146566115938E-2</v>
      </c>
      <c r="BO59" s="46">
        <v>0.15836739393241608</v>
      </c>
      <c r="BP59" s="46">
        <v>0.47170571642392495</v>
      </c>
      <c r="BQ59" s="46">
        <v>0.29785274307754306</v>
      </c>
      <c r="BR59" s="187">
        <v>2.9953370560128949</v>
      </c>
      <c r="BS59" s="46">
        <v>2.7261258296308485E-2</v>
      </c>
      <c r="BT59" s="46">
        <v>0.10948384619603971</v>
      </c>
      <c r="BU59" s="46">
        <v>0.39569963249410345</v>
      </c>
      <c r="BV59" s="46">
        <v>0.46755526301354833</v>
      </c>
      <c r="BW59" s="185">
        <v>3.3035489002248917</v>
      </c>
      <c r="BX59" s="46">
        <v>6.7522352037737918E-2</v>
      </c>
      <c r="BY59" s="46">
        <v>0.15265207613405737</v>
      </c>
      <c r="BZ59" s="46">
        <v>0.46366079754264716</v>
      </c>
      <c r="CA59" s="46">
        <v>0.31616477428555756</v>
      </c>
      <c r="CB59" s="187">
        <v>3.0284679940760242</v>
      </c>
      <c r="CC59" s="45">
        <v>0.57838983050847459</v>
      </c>
      <c r="CD59" s="45">
        <v>0.24011299435028249</v>
      </c>
      <c r="CE59" s="45">
        <v>9.6045197740112997E-2</v>
      </c>
      <c r="CF59" s="45">
        <v>6.1440677966101698E-2</v>
      </c>
      <c r="CG59" s="45">
        <v>2.4011299435028249E-2</v>
      </c>
      <c r="CH59" s="191">
        <v>3.6316931982633864</v>
      </c>
      <c r="CI59" s="222">
        <v>1416</v>
      </c>
      <c r="CJ59" s="45">
        <v>5.7909604519774012E-2</v>
      </c>
      <c r="CK59" s="45">
        <v>0.39759887005649719</v>
      </c>
      <c r="CL59" s="45">
        <v>0.4788135593220339</v>
      </c>
      <c r="CM59" s="45">
        <v>6.5677966101694921E-2</v>
      </c>
      <c r="CN59" s="191">
        <v>100.99364406779661</v>
      </c>
      <c r="CO59" s="46">
        <v>0.56452889944576401</v>
      </c>
      <c r="CP59" s="45">
        <v>0.26207442596991293</v>
      </c>
      <c r="CQ59" s="45">
        <v>6.7300079176563735E-2</v>
      </c>
      <c r="CR59" s="45">
        <v>7.5217735550277123E-2</v>
      </c>
      <c r="CS59" s="45">
        <v>3.0878859857482184E-2</v>
      </c>
      <c r="CT59" s="191">
        <v>3.642156862745098</v>
      </c>
      <c r="CU59" s="222">
        <v>1263</v>
      </c>
      <c r="CV59" s="46">
        <v>7.8384798099762468E-2</v>
      </c>
      <c r="CW59" s="46">
        <v>0.38400633412509899</v>
      </c>
      <c r="CX59" s="46">
        <v>0.47030878859857483</v>
      </c>
      <c r="CY59" s="46">
        <v>6.7300079176563735E-2</v>
      </c>
      <c r="CZ59" s="193">
        <v>100.82106096595408</v>
      </c>
      <c r="DA59" s="45">
        <v>0.53539019963702361</v>
      </c>
      <c r="DB59" s="45">
        <v>0.26225045372050815</v>
      </c>
      <c r="DC59" s="45">
        <v>8.3484573502722328E-2</v>
      </c>
      <c r="DD59" s="45">
        <v>9.0744101633393831E-2</v>
      </c>
      <c r="DE59" s="45">
        <v>2.8130671506352088E-2</v>
      </c>
      <c r="DF59" s="191">
        <v>3.7217553688141924</v>
      </c>
      <c r="DG59" s="222">
        <v>1102</v>
      </c>
      <c r="DH59" s="46">
        <v>6.8965517241379309E-2</v>
      </c>
      <c r="DI59" s="46">
        <v>0.38566243194192379</v>
      </c>
      <c r="DJ59" s="46">
        <v>0.46551724137931033</v>
      </c>
      <c r="DK59" s="46">
        <v>7.985480943738657E-2</v>
      </c>
      <c r="DL59" s="193">
        <v>101.13067150635209</v>
      </c>
      <c r="DM59" s="46">
        <v>0.21909340659340659</v>
      </c>
      <c r="DN59" s="46">
        <v>0.60782967032967028</v>
      </c>
      <c r="DO59" s="46">
        <v>0.15521978021978022</v>
      </c>
      <c r="DP59" s="46">
        <v>1.7857142857142856E-2</v>
      </c>
      <c r="DQ59" s="47">
        <v>1456</v>
      </c>
      <c r="DR59" s="46">
        <v>0.6119505494505495</v>
      </c>
      <c r="DS59" s="46">
        <v>0.19162087912087913</v>
      </c>
      <c r="DT59" s="46">
        <v>9.6840659340659344E-2</v>
      </c>
      <c r="DU59" s="46">
        <v>7.8296703296703296E-2</v>
      </c>
      <c r="DV59" s="192">
        <v>2.1291208791208792E-2</v>
      </c>
      <c r="DW59" s="46">
        <v>0.24464831804281345</v>
      </c>
      <c r="DX59" s="46">
        <v>0.61085626911314983</v>
      </c>
      <c r="DY59" s="46">
        <v>0.12308868501529052</v>
      </c>
      <c r="DZ59" s="46">
        <v>2.1406727828746176E-2</v>
      </c>
      <c r="EA59" s="47">
        <v>1308</v>
      </c>
      <c r="EB59" s="46">
        <v>0.65214067278287458</v>
      </c>
      <c r="EC59" s="46">
        <v>0.16896024464831805</v>
      </c>
      <c r="ED59" s="46">
        <v>9.3272171253822631E-2</v>
      </c>
      <c r="EE59" s="46">
        <v>7.2629969418960244E-2</v>
      </c>
      <c r="EF59" s="192">
        <v>1.2996941896024464E-2</v>
      </c>
      <c r="EG59" s="46">
        <v>0.22157190635451504</v>
      </c>
      <c r="EH59" s="46">
        <v>0.58946488294314381</v>
      </c>
      <c r="EI59" s="46">
        <v>0.16638795986622074</v>
      </c>
      <c r="EJ59" s="46">
        <v>2.25752508361204E-2</v>
      </c>
      <c r="EK59" s="47">
        <v>1196</v>
      </c>
      <c r="EL59" s="46">
        <v>0.61371237458193983</v>
      </c>
      <c r="EM59" s="46">
        <v>0.16889632107023411</v>
      </c>
      <c r="EN59" s="46">
        <v>9.3645484949832769E-2</v>
      </c>
      <c r="EO59" s="46">
        <v>9.4481605351170575E-2</v>
      </c>
      <c r="EP59" s="46">
        <v>2.9264214046822744E-2</v>
      </c>
    </row>
    <row r="60" spans="1:146" s="50" customFormat="1" ht="10.5" customHeight="1" x14ac:dyDescent="0.2">
      <c r="C60" s="71"/>
      <c r="D60" s="72"/>
      <c r="E60" s="72"/>
      <c r="F60" s="72"/>
      <c r="G60" s="77" t="s">
        <v>205</v>
      </c>
      <c r="H60" s="30">
        <v>883</v>
      </c>
      <c r="I60" s="216">
        <v>0.21064552661381652</v>
      </c>
      <c r="J60" s="216">
        <v>0.3272933182332956</v>
      </c>
      <c r="K60" s="216">
        <v>0.39864099660249153</v>
      </c>
      <c r="L60" s="216">
        <v>6.7950169875424689E-3</v>
      </c>
      <c r="M60" s="216">
        <v>5.6625141562853906E-2</v>
      </c>
      <c r="N60" s="217">
        <v>79.548570258492006</v>
      </c>
      <c r="O60" s="217">
        <v>71.317317426910193</v>
      </c>
      <c r="P60" s="30">
        <v>857</v>
      </c>
      <c r="Q60" s="45">
        <v>0.22637106184364061</v>
      </c>
      <c r="R60" s="45">
        <v>0.32088681446907819</v>
      </c>
      <c r="S60" s="45">
        <v>0.38623103850641771</v>
      </c>
      <c r="T60" s="45">
        <v>5.8343057176196032E-3</v>
      </c>
      <c r="U60" s="45">
        <v>6.0676779463243874E-2</v>
      </c>
      <c r="V60" s="217">
        <v>80.678739237689157</v>
      </c>
      <c r="W60" s="217">
        <v>63.188399700170784</v>
      </c>
      <c r="X60" s="30">
        <v>861</v>
      </c>
      <c r="Y60" s="45">
        <v>0.23112659698025551</v>
      </c>
      <c r="Z60" s="45">
        <v>0.34494773519163763</v>
      </c>
      <c r="AA60" s="45">
        <v>0.36353077816492452</v>
      </c>
      <c r="AB60" s="45">
        <v>4.6457607433217189E-3</v>
      </c>
      <c r="AC60" s="45">
        <v>5.5749128919860627E-2</v>
      </c>
      <c r="AD60" s="217">
        <v>80.270730517463392</v>
      </c>
      <c r="AE60" s="217">
        <v>63.174014997388696</v>
      </c>
      <c r="AF60" s="218">
        <v>0.68646864686468645</v>
      </c>
      <c r="AG60" s="218">
        <v>0.23432343234323433</v>
      </c>
      <c r="AH60" s="218">
        <v>7.9207920792079209E-2</v>
      </c>
      <c r="AI60" s="218">
        <v>0.77689694224235561</v>
      </c>
      <c r="AJ60" s="218">
        <v>0.15968289920724801</v>
      </c>
      <c r="AK60" s="218">
        <v>6.3420158550396372E-2</v>
      </c>
      <c r="AL60" s="218">
        <v>0.75495915985997664</v>
      </c>
      <c r="AM60" s="218">
        <v>0.17736289381563594</v>
      </c>
      <c r="AN60" s="218">
        <v>6.7677946324387395E-2</v>
      </c>
      <c r="AO60" s="184">
        <v>0.13297872340425532</v>
      </c>
      <c r="AP60" s="184">
        <v>4.6542553191489359E-2</v>
      </c>
      <c r="AQ60" s="184">
        <v>0.11718275652701882</v>
      </c>
      <c r="AR60" s="184">
        <v>5.4037644201578625E-2</v>
      </c>
      <c r="AS60" s="184">
        <v>0.11274509803921569</v>
      </c>
      <c r="AT60" s="184">
        <v>4.4730392156862746E-2</v>
      </c>
      <c r="AU60" s="30">
        <v>1398</v>
      </c>
      <c r="AV60" s="99">
        <v>1504</v>
      </c>
      <c r="AW60" s="99">
        <v>1647</v>
      </c>
      <c r="AX60" s="99">
        <v>1632</v>
      </c>
      <c r="AY60" s="46">
        <v>2.4847401196127997E-2</v>
      </c>
      <c r="AZ60" s="46">
        <v>0.10401381096245145</v>
      </c>
      <c r="BA60" s="46">
        <v>0.39509217584314693</v>
      </c>
      <c r="BB60" s="46">
        <v>0.47604661199827364</v>
      </c>
      <c r="BC60" s="185">
        <v>3.3223379986435662</v>
      </c>
      <c r="BD60" s="46">
        <v>6.4862198655897402E-2</v>
      </c>
      <c r="BE60" s="46">
        <v>0.15111905789506136</v>
      </c>
      <c r="BF60" s="46">
        <v>0.48381527837721189</v>
      </c>
      <c r="BG60" s="46">
        <v>0.30020346507182932</v>
      </c>
      <c r="BH60" s="187">
        <v>3.0193600098649731</v>
      </c>
      <c r="BI60" s="46">
        <v>2.7310295262622027E-2</v>
      </c>
      <c r="BJ60" s="46">
        <v>0.10073665928011021</v>
      </c>
      <c r="BK60" s="46">
        <v>0.40402467509133377</v>
      </c>
      <c r="BL60" s="46">
        <v>0.46792837036593399</v>
      </c>
      <c r="BM60" s="185">
        <v>3.3125711205605799</v>
      </c>
      <c r="BN60" s="46">
        <v>7.1988980056297544E-2</v>
      </c>
      <c r="BO60" s="46">
        <v>0.1572138707552255</v>
      </c>
      <c r="BP60" s="46">
        <v>0.47134215727376177</v>
      </c>
      <c r="BQ60" s="46">
        <v>0.2994549919147152</v>
      </c>
      <c r="BR60" s="187">
        <v>2.9982631610468946</v>
      </c>
      <c r="BS60" s="46">
        <v>2.3091035617131651E-2</v>
      </c>
      <c r="BT60" s="46">
        <v>0.10438413361169102</v>
      </c>
      <c r="BU60" s="46">
        <v>0.38919466059340796</v>
      </c>
      <c r="BV60" s="46">
        <v>0.48333017017776936</v>
      </c>
      <c r="BW60" s="185">
        <v>3.3327639653318148</v>
      </c>
      <c r="BX60" s="46">
        <v>6.9399633073954581E-2</v>
      </c>
      <c r="BY60" s="46">
        <v>0.16410451065983425</v>
      </c>
      <c r="BZ60" s="46">
        <v>0.47744670082874674</v>
      </c>
      <c r="CA60" s="46">
        <v>0.2890491554374644</v>
      </c>
      <c r="CB60" s="187">
        <v>2.986145378629721</v>
      </c>
      <c r="CC60" s="45">
        <v>0.77613941018766752</v>
      </c>
      <c r="CD60" s="45">
        <v>0.15013404825737264</v>
      </c>
      <c r="CE60" s="45">
        <v>3.6193029490616625E-2</v>
      </c>
      <c r="CF60" s="45">
        <v>3.6193029490616625E-2</v>
      </c>
      <c r="CG60" s="45">
        <v>1.3404825737265416E-3</v>
      </c>
      <c r="CH60" s="191">
        <v>3.3315436241610739</v>
      </c>
      <c r="CI60" s="222">
        <v>746</v>
      </c>
      <c r="CJ60" s="45">
        <v>7.6407506702412864E-2</v>
      </c>
      <c r="CK60" s="45">
        <v>0.43163538873994639</v>
      </c>
      <c r="CL60" s="45">
        <v>0.46782841823056298</v>
      </c>
      <c r="CM60" s="45">
        <v>2.4128686327077747E-2</v>
      </c>
      <c r="CN60" s="191">
        <v>99.99463806970509</v>
      </c>
      <c r="CO60" s="46">
        <v>0.80029806259314451</v>
      </c>
      <c r="CP60" s="45">
        <v>0.12816691505216096</v>
      </c>
      <c r="CQ60" s="45">
        <v>3.2786885245901641E-2</v>
      </c>
      <c r="CR60" s="45">
        <v>2.8315946348733235E-2</v>
      </c>
      <c r="CS60" s="45">
        <v>1.0432190760059613E-2</v>
      </c>
      <c r="CT60" s="191">
        <v>3.2816265060240966</v>
      </c>
      <c r="CU60" s="222">
        <v>671</v>
      </c>
      <c r="CV60" s="46">
        <v>6.259314456035768E-2</v>
      </c>
      <c r="CW60" s="46">
        <v>0.36661698956780925</v>
      </c>
      <c r="CX60" s="46">
        <v>0.51266766020864385</v>
      </c>
      <c r="CY60" s="46">
        <v>5.8122205663189271E-2</v>
      </c>
      <c r="CZ60" s="193">
        <v>101.32488822652758</v>
      </c>
      <c r="DA60" s="45">
        <v>0.83720930232558144</v>
      </c>
      <c r="DB60" s="45">
        <v>0.11498708010335917</v>
      </c>
      <c r="DC60" s="45">
        <v>2.1963824289405683E-2</v>
      </c>
      <c r="DD60" s="45">
        <v>1.8087855297157621E-2</v>
      </c>
      <c r="DE60" s="45">
        <v>7.7519379844961239E-3</v>
      </c>
      <c r="DF60" s="191">
        <v>3.21484375</v>
      </c>
      <c r="DG60" s="222">
        <v>774</v>
      </c>
      <c r="DH60" s="46">
        <v>4.5219638242894059E-2</v>
      </c>
      <c r="DI60" s="46">
        <v>0.36175710594315247</v>
      </c>
      <c r="DJ60" s="46">
        <v>0.50904392764857886</v>
      </c>
      <c r="DK60" s="46">
        <v>8.3979328165374678E-2</v>
      </c>
      <c r="DL60" s="193">
        <v>101.66537467700259</v>
      </c>
      <c r="DM60" s="46">
        <v>0.23024523160762944</v>
      </c>
      <c r="DN60" s="46">
        <v>0.64168937329700271</v>
      </c>
      <c r="DO60" s="46">
        <v>0.12125340599455041</v>
      </c>
      <c r="DP60" s="46">
        <v>6.8119891008174387E-3</v>
      </c>
      <c r="DQ60" s="47">
        <v>734</v>
      </c>
      <c r="DR60" s="46">
        <v>0.62534059945504084</v>
      </c>
      <c r="DS60" s="46">
        <v>0.22479564032697547</v>
      </c>
      <c r="DT60" s="46">
        <v>5.7665260196905765E-2</v>
      </c>
      <c r="DU60" s="46">
        <v>7.3569482288828342E-2</v>
      </c>
      <c r="DV60" s="192">
        <v>2.0435967302452316E-2</v>
      </c>
      <c r="DW60" s="46">
        <v>0.25904486251808972</v>
      </c>
      <c r="DX60" s="46">
        <v>0.61794500723588996</v>
      </c>
      <c r="DY60" s="46">
        <v>0.10419681620839363</v>
      </c>
      <c r="DZ60" s="46">
        <v>1.8813314037626629E-2</v>
      </c>
      <c r="EA60" s="47">
        <v>691</v>
      </c>
      <c r="EB60" s="46">
        <v>0.66425470332850944</v>
      </c>
      <c r="EC60" s="46">
        <v>0.18234442836468887</v>
      </c>
      <c r="ED60" s="46">
        <v>5.7887120115774238E-2</v>
      </c>
      <c r="EE60" s="46">
        <v>7.0911722141823438E-2</v>
      </c>
      <c r="EF60" s="192">
        <v>2.4602026049204053E-2</v>
      </c>
      <c r="EG60" s="46">
        <v>0.22500000000000001</v>
      </c>
      <c r="EH60" s="46">
        <v>0.60526315789473684</v>
      </c>
      <c r="EI60" s="46">
        <v>0.14605263157894738</v>
      </c>
      <c r="EJ60" s="46">
        <v>2.368421052631579E-2</v>
      </c>
      <c r="EK60" s="47">
        <v>760</v>
      </c>
      <c r="EL60" s="46">
        <v>0.65657894736842104</v>
      </c>
      <c r="EM60" s="46">
        <v>0.13815789473684212</v>
      </c>
      <c r="EN60" s="46">
        <v>0.10263157894736842</v>
      </c>
      <c r="EO60" s="46">
        <v>8.0263157894736842E-2</v>
      </c>
      <c r="EP60" s="46">
        <v>2.2368421052631579E-2</v>
      </c>
    </row>
  </sheetData>
  <mergeCells count="26">
    <mergeCell ref="AO2:AT2"/>
    <mergeCell ref="H3:O3"/>
    <mergeCell ref="P3:W3"/>
    <mergeCell ref="X3:AE3"/>
    <mergeCell ref="AO3:AP3"/>
    <mergeCell ref="AQ3:AR3"/>
    <mergeCell ref="AS3:AT3"/>
    <mergeCell ref="D2:D3"/>
    <mergeCell ref="AF3:AH3"/>
    <mergeCell ref="AI3:AK3"/>
    <mergeCell ref="AL3:AN3"/>
    <mergeCell ref="AF2:AN2"/>
    <mergeCell ref="H2:AE2"/>
    <mergeCell ref="AU2:AX2"/>
    <mergeCell ref="EG3:EP3"/>
    <mergeCell ref="AY3:BH3"/>
    <mergeCell ref="BI3:BR3"/>
    <mergeCell ref="BS3:CB3"/>
    <mergeCell ref="CC3:CN3"/>
    <mergeCell ref="CO3:CZ3"/>
    <mergeCell ref="DA3:DL3"/>
    <mergeCell ref="DM3:DV3"/>
    <mergeCell ref="DW3:EF3"/>
    <mergeCell ref="AY2:CB2"/>
    <mergeCell ref="CC2:DL2"/>
    <mergeCell ref="DM2:EP2"/>
  </mergeCells>
  <printOptions horizontalCentered="1"/>
  <pageMargins left="0.39370078740157483" right="0.39370078740157483" top="0.39370078740157483" bottom="0.39370078740157483" header="0.51181102362204722" footer="0.39370078740157483"/>
  <pageSetup paperSize="9" scale="85" fitToWidth="0" orientation="landscape" r:id="rId1"/>
  <headerFooter alignWithMargins="0">
    <oddFooter>&amp;L&amp;9&amp;A&amp;R&amp;P</oddFooter>
  </headerFooter>
  <colBreaks count="3" manualBreakCount="3">
    <brk id="23" max="1048575" man="1"/>
    <brk id="111" max="1048575" man="1"/>
    <brk id="1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V85"/>
  <sheetViews>
    <sheetView tabSelected="1" zoomScale="91" zoomScaleNormal="91" workbookViewId="0">
      <pane xSplit="6" ySplit="4" topLeftCell="N5" activePane="bottomRight" state="frozen"/>
      <selection activeCell="C43" sqref="C43"/>
      <selection pane="topRight" activeCell="C43" sqref="C43"/>
      <selection pane="bottomLeft" activeCell="C43" sqref="C43"/>
      <selection pane="bottomRight" activeCell="W73" sqref="W73"/>
    </sheetView>
  </sheetViews>
  <sheetFormatPr defaultColWidth="9.33203125" defaultRowHeight="12" customHeight="1" x14ac:dyDescent="0.2"/>
  <cols>
    <col min="1" max="2" width="4.109375" style="50" customWidth="1"/>
    <col min="3" max="3" width="4.44140625" style="71" customWidth="1"/>
    <col min="4" max="4" width="42.109375" style="72" customWidth="1"/>
    <col min="5" max="5" width="5.5546875" style="72" customWidth="1"/>
    <col min="6" max="6" width="5.77734375" style="72" customWidth="1"/>
    <col min="7" max="13" width="5.6640625" style="54" hidden="1" customWidth="1"/>
    <col min="14" max="34" width="5.6640625" style="54" customWidth="1"/>
    <col min="35" max="37" width="5.5546875" style="54" customWidth="1"/>
    <col min="38" max="38" width="5.5546875" style="54" hidden="1" customWidth="1"/>
    <col min="39" max="41" width="5.5546875" style="54" customWidth="1"/>
    <col min="42" max="42" width="5.5546875" style="54" hidden="1" customWidth="1"/>
    <col min="43" max="45" width="5.5546875" style="54" customWidth="1"/>
    <col min="46" max="46" width="5.5546875" style="54" hidden="1" customWidth="1"/>
    <col min="47" max="86" width="5.6640625" style="54" customWidth="1"/>
    <col min="87" max="97" width="4.44140625" style="54" customWidth="1"/>
    <col min="98" max="98" width="7" style="54" customWidth="1"/>
    <col min="99" max="109" width="4.44140625" style="54" customWidth="1"/>
    <col min="110" max="110" width="7" style="54" customWidth="1"/>
    <col min="111" max="121" width="4.44140625" style="54" customWidth="1"/>
    <col min="122" max="122" width="7" style="54" customWidth="1"/>
    <col min="123" max="127" width="5.6640625" style="54" customWidth="1"/>
    <col min="128" max="132" width="5.44140625" style="54" customWidth="1"/>
    <col min="133" max="152" width="5.33203125" style="50" customWidth="1"/>
    <col min="153" max="16384" width="9.33203125" style="50"/>
  </cols>
  <sheetData>
    <row r="1" spans="1:152" s="8" customFormat="1" ht="12" customHeight="1" x14ac:dyDescent="0.2">
      <c r="C1" s="9"/>
      <c r="D1" s="10"/>
      <c r="E1" s="10"/>
      <c r="F1" s="10"/>
      <c r="G1" s="12"/>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0"/>
      <c r="AW1" s="11"/>
      <c r="AX1" s="10"/>
      <c r="AY1" s="11"/>
      <c r="AZ1" s="10"/>
      <c r="BA1" s="10"/>
      <c r="BB1" s="10"/>
      <c r="BC1" s="10"/>
      <c r="BD1" s="10"/>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W1" s="14"/>
    </row>
    <row r="2" spans="1:152" s="113" customFormat="1" ht="18.600000000000001" customHeight="1" x14ac:dyDescent="0.2">
      <c r="C2" s="114"/>
      <c r="D2" s="293" t="s">
        <v>215</v>
      </c>
      <c r="E2" s="225"/>
      <c r="F2" s="225"/>
      <c r="G2" s="299" t="s">
        <v>317</v>
      </c>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0" t="s">
        <v>34</v>
      </c>
      <c r="AJ2" s="291"/>
      <c r="AK2" s="291"/>
      <c r="AL2" s="291"/>
      <c r="AM2" s="291"/>
      <c r="AN2" s="291"/>
      <c r="AO2" s="291"/>
      <c r="AP2" s="291"/>
      <c r="AQ2" s="291"/>
      <c r="AR2" s="291"/>
      <c r="AS2" s="291"/>
      <c r="AT2" s="292"/>
      <c r="AU2" s="290" t="s">
        <v>302</v>
      </c>
      <c r="AV2" s="291"/>
      <c r="AW2" s="291"/>
      <c r="AX2" s="291"/>
      <c r="AY2" s="291"/>
      <c r="AZ2" s="292"/>
      <c r="BA2" s="299" t="s">
        <v>36</v>
      </c>
      <c r="BB2" s="299"/>
      <c r="BC2" s="299"/>
      <c r="BD2" s="299"/>
      <c r="BE2" s="290" t="s">
        <v>37</v>
      </c>
      <c r="BF2" s="291"/>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317"/>
      <c r="CI2" s="316" t="s">
        <v>38</v>
      </c>
      <c r="CJ2" s="291"/>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291"/>
      <c r="DK2" s="291"/>
      <c r="DL2" s="291"/>
      <c r="DM2" s="291"/>
      <c r="DN2" s="291"/>
      <c r="DO2" s="291"/>
      <c r="DP2" s="291"/>
      <c r="DQ2" s="291"/>
      <c r="DR2" s="317"/>
      <c r="DS2" s="316" t="s">
        <v>39</v>
      </c>
      <c r="DT2" s="291"/>
      <c r="DU2" s="291"/>
      <c r="DV2" s="291"/>
      <c r="DW2" s="291"/>
      <c r="DX2" s="291"/>
      <c r="DY2" s="291"/>
      <c r="DZ2" s="291"/>
      <c r="EA2" s="291"/>
      <c r="EB2" s="291"/>
      <c r="EC2" s="291"/>
      <c r="ED2" s="291"/>
      <c r="EE2" s="291"/>
      <c r="EF2" s="291"/>
      <c r="EG2" s="291"/>
      <c r="EH2" s="291"/>
      <c r="EI2" s="291"/>
      <c r="EJ2" s="291"/>
      <c r="EK2" s="291"/>
      <c r="EL2" s="291"/>
      <c r="EM2" s="291"/>
      <c r="EN2" s="291"/>
      <c r="EO2" s="291"/>
      <c r="EP2" s="291"/>
      <c r="EQ2" s="291"/>
      <c r="ER2" s="291"/>
      <c r="ES2" s="291"/>
      <c r="ET2" s="291"/>
      <c r="EU2" s="291"/>
      <c r="EV2" s="292"/>
    </row>
    <row r="3" spans="1:152" s="107" customFormat="1" ht="18.600000000000001" customHeight="1" x14ac:dyDescent="0.2">
      <c r="C3" s="116"/>
      <c r="D3" s="298"/>
      <c r="E3" s="152"/>
      <c r="F3" s="152"/>
      <c r="G3" s="313" t="s">
        <v>40</v>
      </c>
      <c r="H3" s="313"/>
      <c r="I3" s="313"/>
      <c r="J3" s="313"/>
      <c r="K3" s="313"/>
      <c r="L3" s="313"/>
      <c r="M3" s="313"/>
      <c r="N3" s="312" t="s">
        <v>41</v>
      </c>
      <c r="O3" s="313"/>
      <c r="P3" s="313"/>
      <c r="Q3" s="313"/>
      <c r="R3" s="313"/>
      <c r="S3" s="313"/>
      <c r="T3" s="314"/>
      <c r="U3" s="312" t="s">
        <v>42</v>
      </c>
      <c r="V3" s="313"/>
      <c r="W3" s="313"/>
      <c r="X3" s="313"/>
      <c r="Y3" s="313"/>
      <c r="Z3" s="313"/>
      <c r="AA3" s="314"/>
      <c r="AB3" s="312" t="s">
        <v>43</v>
      </c>
      <c r="AC3" s="313"/>
      <c r="AD3" s="313"/>
      <c r="AE3" s="313"/>
      <c r="AF3" s="313"/>
      <c r="AG3" s="313"/>
      <c r="AH3" s="314"/>
      <c r="AI3" s="312" t="s">
        <v>289</v>
      </c>
      <c r="AJ3" s="313"/>
      <c r="AK3" s="313"/>
      <c r="AL3" s="273"/>
      <c r="AM3" s="312" t="s">
        <v>290</v>
      </c>
      <c r="AN3" s="313"/>
      <c r="AO3" s="313"/>
      <c r="AP3" s="273"/>
      <c r="AQ3" s="312" t="s">
        <v>291</v>
      </c>
      <c r="AR3" s="313"/>
      <c r="AS3" s="313"/>
      <c r="AT3" s="273"/>
      <c r="AU3" s="226" t="s">
        <v>41</v>
      </c>
      <c r="AV3" s="226"/>
      <c r="AW3" s="226" t="s">
        <v>42</v>
      </c>
      <c r="AX3" s="226"/>
      <c r="AY3" s="226" t="s">
        <v>43</v>
      </c>
      <c r="AZ3" s="226"/>
      <c r="BA3" s="228" t="s">
        <v>50</v>
      </c>
      <c r="BB3" s="228" t="s">
        <v>51</v>
      </c>
      <c r="BC3" s="15" t="s">
        <v>52</v>
      </c>
      <c r="BD3" s="15" t="s">
        <v>53</v>
      </c>
      <c r="BE3" s="312" t="s">
        <v>41</v>
      </c>
      <c r="BF3" s="313"/>
      <c r="BG3" s="313"/>
      <c r="BH3" s="313"/>
      <c r="BI3" s="313"/>
      <c r="BJ3" s="313"/>
      <c r="BK3" s="313"/>
      <c r="BL3" s="313"/>
      <c r="BM3" s="313"/>
      <c r="BN3" s="314"/>
      <c r="BO3" s="312" t="s">
        <v>42</v>
      </c>
      <c r="BP3" s="313"/>
      <c r="BQ3" s="313"/>
      <c r="BR3" s="313"/>
      <c r="BS3" s="313"/>
      <c r="BT3" s="313"/>
      <c r="BU3" s="313"/>
      <c r="BV3" s="313"/>
      <c r="BW3" s="313"/>
      <c r="BX3" s="314"/>
      <c r="BY3" s="312" t="s">
        <v>43</v>
      </c>
      <c r="BZ3" s="313"/>
      <c r="CA3" s="313"/>
      <c r="CB3" s="313"/>
      <c r="CC3" s="313"/>
      <c r="CD3" s="313"/>
      <c r="CE3" s="313"/>
      <c r="CF3" s="313"/>
      <c r="CG3" s="313"/>
      <c r="CH3" s="315"/>
      <c r="CI3" s="226" t="s">
        <v>54</v>
      </c>
      <c r="CJ3" s="226"/>
      <c r="CK3" s="226"/>
      <c r="CL3" s="226"/>
      <c r="CM3" s="226"/>
      <c r="CN3" s="226"/>
      <c r="CO3" s="226"/>
      <c r="CP3" s="226"/>
      <c r="CQ3" s="226"/>
      <c r="CR3" s="226"/>
      <c r="CS3" s="227"/>
      <c r="CT3" s="229"/>
      <c r="CU3" s="226" t="s">
        <v>55</v>
      </c>
      <c r="CV3" s="226"/>
      <c r="CW3" s="226"/>
      <c r="CX3" s="226"/>
      <c r="CY3" s="226"/>
      <c r="CZ3" s="226"/>
      <c r="DA3" s="226"/>
      <c r="DB3" s="226"/>
      <c r="DC3" s="226"/>
      <c r="DD3" s="226"/>
      <c r="DE3" s="227"/>
      <c r="DF3" s="229"/>
      <c r="DG3" s="226" t="s">
        <v>56</v>
      </c>
      <c r="DH3" s="226"/>
      <c r="DI3" s="226"/>
      <c r="DJ3" s="226"/>
      <c r="DK3" s="226"/>
      <c r="DL3" s="226"/>
      <c r="DM3" s="226"/>
      <c r="DN3" s="226"/>
      <c r="DO3" s="226"/>
      <c r="DP3" s="226"/>
      <c r="DQ3" s="227"/>
      <c r="DR3" s="229"/>
      <c r="DS3" s="313">
        <v>2015</v>
      </c>
      <c r="DT3" s="313"/>
      <c r="DU3" s="313"/>
      <c r="DV3" s="313"/>
      <c r="DW3" s="313"/>
      <c r="DX3" s="313"/>
      <c r="DY3" s="313"/>
      <c r="DZ3" s="313"/>
      <c r="EA3" s="313"/>
      <c r="EB3" s="313"/>
      <c r="EC3" s="287">
        <v>2016</v>
      </c>
      <c r="ED3" s="288"/>
      <c r="EE3" s="288"/>
      <c r="EF3" s="288"/>
      <c r="EG3" s="288"/>
      <c r="EH3" s="288"/>
      <c r="EI3" s="288"/>
      <c r="EJ3" s="288"/>
      <c r="EK3" s="288"/>
      <c r="EL3" s="289"/>
      <c r="EM3" s="287">
        <v>2017</v>
      </c>
      <c r="EN3" s="288"/>
      <c r="EO3" s="288"/>
      <c r="EP3" s="288"/>
      <c r="EQ3" s="288"/>
      <c r="ER3" s="288"/>
      <c r="ES3" s="288"/>
      <c r="ET3" s="288"/>
      <c r="EU3" s="288"/>
      <c r="EV3" s="289"/>
    </row>
    <row r="4" spans="1:152" ht="66.599999999999994" customHeight="1" x14ac:dyDescent="0.2">
      <c r="A4" s="16" t="s">
        <v>57</v>
      </c>
      <c r="B4" s="16" t="s">
        <v>220</v>
      </c>
      <c r="C4" s="16" t="s">
        <v>59</v>
      </c>
      <c r="D4" s="16" t="s">
        <v>221</v>
      </c>
      <c r="E4" s="133" t="s">
        <v>61</v>
      </c>
      <c r="F4" s="230" t="s">
        <v>62</v>
      </c>
      <c r="G4" s="232" t="s">
        <v>64</v>
      </c>
      <c r="H4" s="230" t="s">
        <v>65</v>
      </c>
      <c r="I4" s="230" t="s">
        <v>66</v>
      </c>
      <c r="J4" s="230" t="s">
        <v>67</v>
      </c>
      <c r="K4" s="230" t="s">
        <v>68</v>
      </c>
      <c r="L4" s="230" t="s">
        <v>69</v>
      </c>
      <c r="M4" s="231" t="s">
        <v>222</v>
      </c>
      <c r="N4" s="133" t="s">
        <v>64</v>
      </c>
      <c r="O4" s="230" t="s">
        <v>65</v>
      </c>
      <c r="P4" s="230" t="s">
        <v>66</v>
      </c>
      <c r="Q4" s="230" t="s">
        <v>67</v>
      </c>
      <c r="R4" s="230" t="s">
        <v>68</v>
      </c>
      <c r="S4" s="230" t="s">
        <v>69</v>
      </c>
      <c r="T4" s="133" t="s">
        <v>222</v>
      </c>
      <c r="U4" s="133" t="s">
        <v>64</v>
      </c>
      <c r="V4" s="230" t="s">
        <v>65</v>
      </c>
      <c r="W4" s="230" t="s">
        <v>66</v>
      </c>
      <c r="X4" s="230" t="s">
        <v>67</v>
      </c>
      <c r="Y4" s="230" t="s">
        <v>68</v>
      </c>
      <c r="Z4" s="230" t="s">
        <v>69</v>
      </c>
      <c r="AA4" s="133" t="s">
        <v>222</v>
      </c>
      <c r="AB4" s="133" t="s">
        <v>64</v>
      </c>
      <c r="AC4" s="230" t="s">
        <v>65</v>
      </c>
      <c r="AD4" s="230" t="s">
        <v>66</v>
      </c>
      <c r="AE4" s="230" t="s">
        <v>67</v>
      </c>
      <c r="AF4" s="230" t="s">
        <v>68</v>
      </c>
      <c r="AG4" s="230" t="s">
        <v>69</v>
      </c>
      <c r="AH4" s="133" t="s">
        <v>222</v>
      </c>
      <c r="AI4" s="133" t="s">
        <v>72</v>
      </c>
      <c r="AJ4" s="133" t="s">
        <v>73</v>
      </c>
      <c r="AK4" s="133" t="s">
        <v>74</v>
      </c>
      <c r="AL4" s="133"/>
      <c r="AM4" s="133" t="s">
        <v>72</v>
      </c>
      <c r="AN4" s="133" t="s">
        <v>73</v>
      </c>
      <c r="AO4" s="133" t="s">
        <v>74</v>
      </c>
      <c r="AP4" s="133"/>
      <c r="AQ4" s="133" t="s">
        <v>72</v>
      </c>
      <c r="AR4" s="133" t="s">
        <v>73</v>
      </c>
      <c r="AS4" s="133" t="s">
        <v>74</v>
      </c>
      <c r="AT4" s="133"/>
      <c r="AU4" s="133" t="s">
        <v>75</v>
      </c>
      <c r="AV4" s="133" t="s">
        <v>76</v>
      </c>
      <c r="AW4" s="133" t="s">
        <v>75</v>
      </c>
      <c r="AX4" s="133" t="s">
        <v>76</v>
      </c>
      <c r="AY4" s="133" t="s">
        <v>75</v>
      </c>
      <c r="AZ4" s="133" t="s">
        <v>76</v>
      </c>
      <c r="BA4" s="133" t="s">
        <v>303</v>
      </c>
      <c r="BB4" s="133" t="s">
        <v>303</v>
      </c>
      <c r="BC4" s="133" t="s">
        <v>303</v>
      </c>
      <c r="BD4" s="133" t="s">
        <v>303</v>
      </c>
      <c r="BE4" s="234" t="s">
        <v>78</v>
      </c>
      <c r="BF4" s="230" t="s">
        <v>79</v>
      </c>
      <c r="BG4" s="230" t="s">
        <v>80</v>
      </c>
      <c r="BH4" s="230" t="s">
        <v>81</v>
      </c>
      <c r="BI4" s="233" t="s">
        <v>304</v>
      </c>
      <c r="BJ4" s="234" t="s">
        <v>305</v>
      </c>
      <c r="BK4" s="230" t="s">
        <v>84</v>
      </c>
      <c r="BL4" s="230" t="s">
        <v>85</v>
      </c>
      <c r="BM4" s="230" t="s">
        <v>86</v>
      </c>
      <c r="BN4" s="235" t="s">
        <v>87</v>
      </c>
      <c r="BO4" s="234" t="s">
        <v>78</v>
      </c>
      <c r="BP4" s="230" t="s">
        <v>79</v>
      </c>
      <c r="BQ4" s="230" t="s">
        <v>80</v>
      </c>
      <c r="BR4" s="230" t="s">
        <v>81</v>
      </c>
      <c r="BS4" s="233" t="s">
        <v>304</v>
      </c>
      <c r="BT4" s="234" t="s">
        <v>83</v>
      </c>
      <c r="BU4" s="230" t="s">
        <v>84</v>
      </c>
      <c r="BV4" s="230" t="s">
        <v>85</v>
      </c>
      <c r="BW4" s="230" t="s">
        <v>86</v>
      </c>
      <c r="BX4" s="235" t="s">
        <v>87</v>
      </c>
      <c r="BY4" s="234" t="s">
        <v>78</v>
      </c>
      <c r="BZ4" s="230" t="s">
        <v>79</v>
      </c>
      <c r="CA4" s="230" t="s">
        <v>80</v>
      </c>
      <c r="CB4" s="230" t="s">
        <v>81</v>
      </c>
      <c r="CC4" s="233" t="s">
        <v>304</v>
      </c>
      <c r="CD4" s="234" t="s">
        <v>83</v>
      </c>
      <c r="CE4" s="230" t="s">
        <v>84</v>
      </c>
      <c r="CF4" s="230" t="s">
        <v>85</v>
      </c>
      <c r="CG4" s="230" t="s">
        <v>86</v>
      </c>
      <c r="CH4" s="236" t="s">
        <v>87</v>
      </c>
      <c r="CI4" s="232" t="s">
        <v>225</v>
      </c>
      <c r="CJ4" s="133" t="s">
        <v>88</v>
      </c>
      <c r="CK4" s="133" t="s">
        <v>89</v>
      </c>
      <c r="CL4" s="133" t="s">
        <v>226</v>
      </c>
      <c r="CM4" s="230" t="s">
        <v>92</v>
      </c>
      <c r="CN4" s="237" t="s">
        <v>93</v>
      </c>
      <c r="CO4" s="239" t="s">
        <v>94</v>
      </c>
      <c r="CP4" s="232" t="s">
        <v>95</v>
      </c>
      <c r="CQ4" s="133" t="s">
        <v>96</v>
      </c>
      <c r="CR4" s="133" t="s">
        <v>97</v>
      </c>
      <c r="CS4" s="231" t="s">
        <v>98</v>
      </c>
      <c r="CT4" s="238" t="s">
        <v>99</v>
      </c>
      <c r="CU4" s="232" t="s">
        <v>225</v>
      </c>
      <c r="CV4" s="133" t="s">
        <v>88</v>
      </c>
      <c r="CW4" s="133" t="s">
        <v>89</v>
      </c>
      <c r="CX4" s="133" t="s">
        <v>226</v>
      </c>
      <c r="CY4" s="230" t="s">
        <v>92</v>
      </c>
      <c r="CZ4" s="237" t="s">
        <v>93</v>
      </c>
      <c r="DA4" s="239" t="s">
        <v>94</v>
      </c>
      <c r="DB4" s="232" t="s">
        <v>95</v>
      </c>
      <c r="DC4" s="133" t="s">
        <v>96</v>
      </c>
      <c r="DD4" s="133" t="s">
        <v>97</v>
      </c>
      <c r="DE4" s="231" t="s">
        <v>98</v>
      </c>
      <c r="DF4" s="238" t="s">
        <v>99</v>
      </c>
      <c r="DG4" s="232" t="s">
        <v>225</v>
      </c>
      <c r="DH4" s="133" t="s">
        <v>88</v>
      </c>
      <c r="DI4" s="133" t="s">
        <v>89</v>
      </c>
      <c r="DJ4" s="133" t="s">
        <v>226</v>
      </c>
      <c r="DK4" s="230" t="s">
        <v>92</v>
      </c>
      <c r="DL4" s="237" t="s">
        <v>93</v>
      </c>
      <c r="DM4" s="239" t="s">
        <v>94</v>
      </c>
      <c r="DN4" s="232" t="s">
        <v>95</v>
      </c>
      <c r="DO4" s="133" t="s">
        <v>96</v>
      </c>
      <c r="DP4" s="133" t="s">
        <v>97</v>
      </c>
      <c r="DQ4" s="231" t="s">
        <v>98</v>
      </c>
      <c r="DR4" s="238" t="s">
        <v>99</v>
      </c>
      <c r="DS4" s="234" t="s">
        <v>297</v>
      </c>
      <c r="DT4" s="230" t="s">
        <v>298</v>
      </c>
      <c r="DU4" s="230" t="s">
        <v>299</v>
      </c>
      <c r="DV4" s="230" t="s">
        <v>300</v>
      </c>
      <c r="DW4" s="233" t="s">
        <v>306</v>
      </c>
      <c r="DX4" s="234" t="s">
        <v>105</v>
      </c>
      <c r="DY4" s="230" t="s">
        <v>106</v>
      </c>
      <c r="DZ4" s="230" t="s">
        <v>107</v>
      </c>
      <c r="EA4" s="230" t="s">
        <v>108</v>
      </c>
      <c r="EB4" s="236" t="s">
        <v>109</v>
      </c>
      <c r="EC4" s="240" t="s">
        <v>297</v>
      </c>
      <c r="ED4" s="241" t="s">
        <v>298</v>
      </c>
      <c r="EE4" s="241" t="s">
        <v>299</v>
      </c>
      <c r="EF4" s="241" t="s">
        <v>300</v>
      </c>
      <c r="EG4" s="242" t="s">
        <v>296</v>
      </c>
      <c r="EH4" s="240" t="s">
        <v>105</v>
      </c>
      <c r="EI4" s="241" t="s">
        <v>106</v>
      </c>
      <c r="EJ4" s="241" t="s">
        <v>107</v>
      </c>
      <c r="EK4" s="241" t="s">
        <v>108</v>
      </c>
      <c r="EL4" s="241" t="s">
        <v>109</v>
      </c>
      <c r="EM4" s="240" t="s">
        <v>297</v>
      </c>
      <c r="EN4" s="241" t="s">
        <v>298</v>
      </c>
      <c r="EO4" s="241" t="s">
        <v>299</v>
      </c>
      <c r="EP4" s="241" t="s">
        <v>300</v>
      </c>
      <c r="EQ4" s="242" t="s">
        <v>296</v>
      </c>
      <c r="ER4" s="240" t="s">
        <v>105</v>
      </c>
      <c r="ES4" s="241" t="s">
        <v>106</v>
      </c>
      <c r="ET4" s="241" t="s">
        <v>107</v>
      </c>
      <c r="EU4" s="241" t="s">
        <v>108</v>
      </c>
      <c r="EV4" s="241" t="s">
        <v>109</v>
      </c>
    </row>
    <row r="5" spans="1:152" ht="10.5" customHeight="1" x14ac:dyDescent="0.2">
      <c r="A5" s="127">
        <v>1187</v>
      </c>
      <c r="B5" s="127"/>
      <c r="C5" s="27">
        <v>3</v>
      </c>
      <c r="D5" s="28" t="s">
        <v>227</v>
      </c>
      <c r="E5" s="27" t="s">
        <v>111</v>
      </c>
      <c r="F5" s="27" t="s">
        <v>112</v>
      </c>
      <c r="G5" s="29"/>
      <c r="H5" s="45"/>
      <c r="I5" s="45"/>
      <c r="J5" s="45"/>
      <c r="K5" s="45"/>
      <c r="L5" s="45"/>
      <c r="M5" s="243"/>
      <c r="N5" s="29"/>
      <c r="O5" s="45"/>
      <c r="P5" s="45"/>
      <c r="Q5" s="45"/>
      <c r="R5" s="45"/>
      <c r="S5" s="45"/>
      <c r="T5" s="243"/>
      <c r="U5" s="29"/>
      <c r="V5" s="45"/>
      <c r="W5" s="45"/>
      <c r="X5" s="45"/>
      <c r="Y5" s="45"/>
      <c r="Z5" s="45"/>
      <c r="AA5" s="243"/>
      <c r="AB5" s="29">
        <f>LMdati!AC5</f>
        <v>36</v>
      </c>
      <c r="AC5" s="45">
        <f>LMdati!AD5/LMdati!$AC5</f>
        <v>0.16666666666666666</v>
      </c>
      <c r="AD5" s="45">
        <f>LMdati!AE5/LMdati!$AC5</f>
        <v>0.16666666666666666</v>
      </c>
      <c r="AE5" s="45">
        <f>LMdati!AF5/LMdati!$AC5</f>
        <v>0.22222222222222221</v>
      </c>
      <c r="AF5" s="45">
        <f>LMdati!AG5/LMdati!$AC5</f>
        <v>2.7777777777777776E-2</v>
      </c>
      <c r="AG5" s="45">
        <f>LMdati!AH5/LMdati!$AC5</f>
        <v>0.41666666666666669</v>
      </c>
      <c r="AH5" s="243">
        <f>LMdati!AI5</f>
        <v>100.20833333333333</v>
      </c>
      <c r="AI5" s="184"/>
      <c r="AJ5" s="184"/>
      <c r="AK5" s="184"/>
      <c r="AL5" s="184"/>
      <c r="AM5" s="184"/>
      <c r="AN5" s="184"/>
      <c r="AO5" s="184"/>
      <c r="AP5" s="184"/>
      <c r="AQ5" s="184"/>
      <c r="AR5" s="184"/>
      <c r="AS5" s="184"/>
      <c r="AT5" s="184"/>
      <c r="AU5" s="184"/>
      <c r="AV5" s="184"/>
      <c r="AW5" s="184"/>
      <c r="AX5" s="184"/>
      <c r="AY5" s="184">
        <f>LMdati!AZ5/LMdati!$BE5</f>
        <v>0.19444444444444445</v>
      </c>
      <c r="AZ5" s="184">
        <f>LMdati!BA5/LMdati!$BE5</f>
        <v>0</v>
      </c>
      <c r="BA5" s="30"/>
      <c r="BB5" s="30"/>
      <c r="BC5" s="30"/>
      <c r="BD5" s="30">
        <f>LMdati!BE5</f>
        <v>36</v>
      </c>
      <c r="BE5" s="46"/>
      <c r="BF5" s="46"/>
      <c r="BG5" s="46"/>
      <c r="BH5" s="46"/>
      <c r="BI5" s="185"/>
      <c r="BJ5" s="46"/>
      <c r="BK5" s="46"/>
      <c r="BL5" s="46"/>
      <c r="BM5" s="46"/>
      <c r="BN5" s="187"/>
      <c r="BO5" s="46"/>
      <c r="BP5" s="46"/>
      <c r="BQ5" s="46"/>
      <c r="BR5" s="46"/>
      <c r="BS5" s="185"/>
      <c r="BT5" s="46"/>
      <c r="BU5" s="46"/>
      <c r="BV5" s="46"/>
      <c r="BW5" s="46"/>
      <c r="BX5" s="187"/>
      <c r="BY5" s="46">
        <f>LMdati!BZ5/(SUM(LMdati!$BZ5:$CC5))</f>
        <v>1.0582010582010581E-2</v>
      </c>
      <c r="BZ5" s="46">
        <f>LMdati!CA5/(SUM(LMdati!$BZ5:$CC5))</f>
        <v>3.7037037037037035E-2</v>
      </c>
      <c r="CA5" s="46">
        <f>LMdati!CB5/(SUM(LMdati!$BZ5:$CC5))</f>
        <v>0.41269841269841268</v>
      </c>
      <c r="CB5" s="46">
        <f>LMdati!CC5/(SUM(LMdati!$BZ5:$CC5))</f>
        <v>0.53968253968253965</v>
      </c>
      <c r="CC5" s="185">
        <f>LMdati!CD5</f>
        <v>3.4814814814814814</v>
      </c>
      <c r="CD5" s="46">
        <f>LMdati!CE5/(SUM(LMdati!$CE5:$CH5))</f>
        <v>5.2910052910052907E-2</v>
      </c>
      <c r="CE5" s="46">
        <f>LMdati!CF5/(SUM(LMdati!$CE5:$CH5))</f>
        <v>0.10582010582010581</v>
      </c>
      <c r="CF5" s="46">
        <f>LMdati!CG5/(SUM(LMdati!$CE5:$CH5))</f>
        <v>0.44973544973544971</v>
      </c>
      <c r="CG5" s="46">
        <f>LMdati!CH5/(SUM(LMdati!$CE5:$CH5))</f>
        <v>0.39153439153439151</v>
      </c>
      <c r="CH5" s="186">
        <f>LMdati!CI5</f>
        <v>3.17989417989418</v>
      </c>
      <c r="CI5" s="46"/>
      <c r="CJ5" s="46"/>
      <c r="CK5" s="46"/>
      <c r="CL5" s="46"/>
      <c r="CM5" s="46"/>
      <c r="CN5" s="244"/>
      <c r="CO5" s="245">
        <f>LMdati!CP5</f>
        <v>0</v>
      </c>
      <c r="CP5" s="46"/>
      <c r="CQ5" s="45"/>
      <c r="CR5" s="45"/>
      <c r="CS5" s="246"/>
      <c r="CT5" s="247"/>
      <c r="CU5" s="46"/>
      <c r="CV5" s="46"/>
      <c r="CW5" s="46"/>
      <c r="CX5" s="46"/>
      <c r="CY5" s="46"/>
      <c r="CZ5" s="244"/>
      <c r="DA5" s="245"/>
      <c r="DB5" s="46"/>
      <c r="DC5" s="45"/>
      <c r="DD5" s="45"/>
      <c r="DE5" s="45"/>
      <c r="DF5" s="193"/>
      <c r="DG5" s="46"/>
      <c r="DH5" s="46"/>
      <c r="DI5" s="46"/>
      <c r="DJ5" s="46"/>
      <c r="DK5" s="46"/>
      <c r="DL5" s="244"/>
      <c r="DM5" s="245"/>
      <c r="DN5" s="46"/>
      <c r="DO5" s="45"/>
      <c r="DP5" s="45"/>
      <c r="DQ5" s="45"/>
      <c r="DR5" s="193"/>
      <c r="DS5" s="46"/>
      <c r="DT5" s="46"/>
      <c r="DU5" s="46"/>
      <c r="DV5" s="46"/>
      <c r="DW5" s="47"/>
      <c r="DX5" s="46"/>
      <c r="DY5" s="46"/>
      <c r="DZ5" s="46"/>
      <c r="EA5" s="46"/>
      <c r="EB5" s="192"/>
      <c r="EC5" s="232"/>
      <c r="ED5" s="133"/>
      <c r="EE5" s="133"/>
      <c r="EF5" s="133"/>
      <c r="EG5" s="47"/>
      <c r="EH5" s="133"/>
      <c r="EI5" s="133"/>
      <c r="EJ5" s="133"/>
      <c r="EK5" s="133"/>
      <c r="EL5" s="248"/>
      <c r="EM5" s="232"/>
      <c r="EN5" s="133"/>
      <c r="EO5" s="133"/>
      <c r="EP5" s="133"/>
      <c r="EQ5" s="47">
        <f>LMdati!ER5</f>
        <v>0</v>
      </c>
      <c r="ER5" s="133"/>
      <c r="ES5" s="133"/>
      <c r="ET5" s="133"/>
      <c r="EU5" s="133"/>
      <c r="EV5" s="133"/>
    </row>
    <row r="6" spans="1:152" ht="10.5" customHeight="1" x14ac:dyDescent="0.2">
      <c r="A6" s="127">
        <v>1086</v>
      </c>
      <c r="B6" s="127"/>
      <c r="C6" s="27">
        <v>7</v>
      </c>
      <c r="D6" s="28" t="s">
        <v>230</v>
      </c>
      <c r="E6" s="27" t="s">
        <v>114</v>
      </c>
      <c r="F6" s="27" t="s">
        <v>112</v>
      </c>
      <c r="G6" s="29"/>
      <c r="H6" s="45"/>
      <c r="I6" s="45"/>
      <c r="J6" s="45"/>
      <c r="K6" s="45"/>
      <c r="L6" s="45"/>
      <c r="M6" s="243"/>
      <c r="N6" s="29">
        <f>LMdati!O6</f>
        <v>94</v>
      </c>
      <c r="O6" s="45">
        <f>LMdati!P6/LMdati!$O6</f>
        <v>9.5744680851063829E-2</v>
      </c>
      <c r="P6" s="45">
        <f>LMdati!Q6/LMdati!$O6</f>
        <v>7.4468085106382975E-2</v>
      </c>
      <c r="Q6" s="45">
        <f>LMdati!R6/LMdati!$O6</f>
        <v>0.45744680851063829</v>
      </c>
      <c r="R6" s="45">
        <f>LMdati!S6/LMdati!$O6</f>
        <v>5.3191489361702128E-2</v>
      </c>
      <c r="S6" s="45">
        <f>LMdati!T6/LMdati!$O6</f>
        <v>0.31914893617021278</v>
      </c>
      <c r="T6" s="243">
        <f>LMdati!U6</f>
        <v>101.35087719298245</v>
      </c>
      <c r="U6" s="29">
        <f>LMdati!V6</f>
        <v>83</v>
      </c>
      <c r="V6" s="45">
        <f>LMdati!W6/LMdati!$V6</f>
        <v>7.2289156626506021E-2</v>
      </c>
      <c r="W6" s="45">
        <f>LMdati!X6/LMdati!$V6</f>
        <v>4.8192771084337352E-2</v>
      </c>
      <c r="X6" s="45">
        <f>LMdati!Y6/LMdati!$V6</f>
        <v>0.39759036144578314</v>
      </c>
      <c r="Y6" s="45">
        <f>LMdati!Z6/LMdati!$V6</f>
        <v>1.2048192771084338E-2</v>
      </c>
      <c r="Z6" s="45">
        <f>LMdati!AA6/LMdati!$V6</f>
        <v>0.46987951807228917</v>
      </c>
      <c r="AA6" s="243">
        <f>LMdati!AB6</f>
        <v>102</v>
      </c>
      <c r="AB6" s="29">
        <f>LMdati!AC6</f>
        <v>84</v>
      </c>
      <c r="AC6" s="45">
        <f>LMdati!AD6/LMdati!$AC6</f>
        <v>7.1428571428571425E-2</v>
      </c>
      <c r="AD6" s="45">
        <f>LMdati!AE6/LMdati!$AC6</f>
        <v>0.10714285714285714</v>
      </c>
      <c r="AE6" s="45">
        <f>LMdati!AF6/LMdati!$AC6</f>
        <v>0.2857142857142857</v>
      </c>
      <c r="AF6" s="45">
        <f>LMdati!AG6/LMdati!$AC6</f>
        <v>5.9523809523809521E-2</v>
      </c>
      <c r="AG6" s="45">
        <f>LMdati!AH6/LMdati!$AC6</f>
        <v>0.47619047619047616</v>
      </c>
      <c r="AH6" s="243">
        <f>LMdati!AI6</f>
        <v>102.26829268292683</v>
      </c>
      <c r="AI6" s="184"/>
      <c r="AJ6" s="184"/>
      <c r="AK6" s="184"/>
      <c r="AL6" s="184"/>
      <c r="AM6" s="184">
        <f>LMdati!AN6/(LMdati!$O6-LMdati!$AQ6)</f>
        <v>0.75</v>
      </c>
      <c r="AN6" s="184">
        <f>LMdati!AO6/(LMdati!$O6-LMdati!$AQ6)</f>
        <v>0.22058823529411764</v>
      </c>
      <c r="AO6" s="184">
        <f>LMdati!AP6/(LMdati!$O6-LMdati!$AQ6)</f>
        <v>2.9411764705882353E-2</v>
      </c>
      <c r="AP6" s="184"/>
      <c r="AQ6" s="184">
        <f>LMdati!AR6/(LMdati!$V6-LMdati!$AU6)</f>
        <v>0.70491803278688525</v>
      </c>
      <c r="AR6" s="184">
        <f>LMdati!AS6/(LMdati!$V6-LMdati!$AU6)</f>
        <v>0.27868852459016391</v>
      </c>
      <c r="AS6" s="184">
        <f>LMdati!AT6/(LMdati!$V6-LMdati!$AU6)</f>
        <v>1.6393442622950821E-2</v>
      </c>
      <c r="AT6" s="184"/>
      <c r="AU6" s="184">
        <f>LMdati!AV6/LMdati!$BC6</f>
        <v>0.13829787234042554</v>
      </c>
      <c r="AV6" s="184">
        <f>LMdati!AW6/LMdati!$BC6</f>
        <v>0</v>
      </c>
      <c r="AW6" s="184">
        <f>LMdati!AX6/LMdati!$BD6</f>
        <v>0.10982658959537572</v>
      </c>
      <c r="AX6" s="184">
        <f>LMdati!AY6/LMdati!$BD6</f>
        <v>2.8901734104046242E-2</v>
      </c>
      <c r="AY6" s="184">
        <f>LMdati!AZ6/LMdati!$BE6</f>
        <v>0.1144578313253012</v>
      </c>
      <c r="AZ6" s="184">
        <f>LMdati!BA6/LMdati!$BE6</f>
        <v>7.2289156626506021E-2</v>
      </c>
      <c r="BA6" s="30"/>
      <c r="BB6" s="30">
        <f>LMdati!BC6</f>
        <v>94</v>
      </c>
      <c r="BC6" s="30">
        <f>LMdati!BD6</f>
        <v>173</v>
      </c>
      <c r="BD6" s="30">
        <f>LMdati!BE6</f>
        <v>166</v>
      </c>
      <c r="BE6" s="46">
        <f>LMdati!BF6/(SUM(LMdati!$BF6:$BI6))</f>
        <v>3.2051282051282048E-2</v>
      </c>
      <c r="BF6" s="46">
        <f>LMdati!BG6/(SUM(LMdati!$BF6:$BI6))</f>
        <v>8.9743589743589744E-2</v>
      </c>
      <c r="BG6" s="46">
        <f>LMdati!BH6/(SUM(LMdati!$BF6:$BI6))</f>
        <v>0.36752136752136755</v>
      </c>
      <c r="BH6" s="46">
        <f>LMdati!BI6/(SUM(LMdati!$BF6:$BI6))</f>
        <v>0.51068376068376065</v>
      </c>
      <c r="BI6" s="185">
        <v>3.3568376068376069</v>
      </c>
      <c r="BJ6" s="46">
        <f>LMdati!BK6/(SUM(LMdati!$BK6:$BN6))</f>
        <v>0.12393162393162394</v>
      </c>
      <c r="BK6" s="46">
        <f>LMdati!BL6/(SUM(LMdati!$BK6:$BN6))</f>
        <v>0.20940170940170941</v>
      </c>
      <c r="BL6" s="46">
        <f>LMdati!BM6/(SUM(LMdati!$BK6:$BN6))</f>
        <v>0.41025641025641024</v>
      </c>
      <c r="BM6" s="46">
        <f>LMdati!BN6/(SUM(LMdati!$BK6:$BN6))</f>
        <v>0.25641025641025639</v>
      </c>
      <c r="BN6" s="185">
        <v>2.799145299145299</v>
      </c>
      <c r="BO6" s="46">
        <f>LMdati!BP6/(SUM(LMdati!$BP6:$BS6))</f>
        <v>3.5087719298245612E-2</v>
      </c>
      <c r="BP6" s="46">
        <f>LMdati!BQ6/(SUM(LMdati!$BP6:$BS6))</f>
        <v>7.4853801169590645E-2</v>
      </c>
      <c r="BQ6" s="46">
        <f>LMdati!BR6/(SUM(LMdati!$BP6:$BS6))</f>
        <v>0.37894736842105264</v>
      </c>
      <c r="BR6" s="46">
        <f>LMdati!BS6/(SUM(LMdati!$BP6:$BS6))</f>
        <v>0.51111111111111107</v>
      </c>
      <c r="BS6" s="185">
        <f>LMdati!BT6</f>
        <v>3.3660818713450293</v>
      </c>
      <c r="BT6" s="46">
        <f>LMdati!BU6/(SUM(LMdati!$BU6:$BX6))</f>
        <v>6.6666666666666666E-2</v>
      </c>
      <c r="BU6" s="46">
        <f>LMdati!BV6/(SUM(LMdati!$BU6:$BX6))</f>
        <v>0.15672514619883041</v>
      </c>
      <c r="BV6" s="46">
        <f>LMdati!BW6/(SUM(LMdati!$BU6:$BX6))</f>
        <v>0.4853801169590643</v>
      </c>
      <c r="BW6" s="46">
        <f>LMdati!BX6/(SUM(LMdati!$BU6:$BX6))</f>
        <v>0.29122807017543861</v>
      </c>
      <c r="BX6" s="187">
        <f>LMdati!BY6</f>
        <v>3.0011695906432747</v>
      </c>
      <c r="BY6" s="46">
        <f>LMdati!BZ6/(SUM(LMdati!$BZ6:$CC6))</f>
        <v>2.9850746268656716E-2</v>
      </c>
      <c r="BZ6" s="46">
        <f>LMdati!CA6/(SUM(LMdati!$BZ6:$CC6))</f>
        <v>6.1997703788748568E-2</v>
      </c>
      <c r="CA6" s="46">
        <f>LMdati!CB6/(SUM(LMdati!$BZ6:$CC6))</f>
        <v>0.34787600459242252</v>
      </c>
      <c r="CB6" s="46">
        <f>LMdati!CC6/(SUM(LMdati!$BZ6:$CC6))</f>
        <v>0.56027554535017221</v>
      </c>
      <c r="CC6" s="185">
        <f>LMdati!CD6</f>
        <v>3.4385763490241104</v>
      </c>
      <c r="CD6" s="46">
        <f>LMdati!CE6/(SUM(LMdati!$CE6:$CH6))</f>
        <v>6.3145809414466125E-2</v>
      </c>
      <c r="CE6" s="46">
        <f>LMdati!CF6/(SUM(LMdati!$CE6:$CH6))</f>
        <v>0.14580941446613088</v>
      </c>
      <c r="CF6" s="46">
        <f>LMdati!CG6/(SUM(LMdati!$CE6:$CH6))</f>
        <v>0.45235361653272099</v>
      </c>
      <c r="CG6" s="46">
        <f>LMdati!CH6/(SUM(LMdati!$CE6:$CH6))</f>
        <v>0.338691159586682</v>
      </c>
      <c r="CH6" s="186">
        <f>LMdati!CI6</f>
        <v>3.0665901262916186</v>
      </c>
      <c r="CI6" s="46"/>
      <c r="CJ6" s="46"/>
      <c r="CK6" s="46"/>
      <c r="CL6" s="46"/>
      <c r="CM6" s="46"/>
      <c r="CN6" s="244"/>
      <c r="CO6" s="245">
        <f>LMdati!CP6</f>
        <v>0</v>
      </c>
      <c r="CP6" s="46"/>
      <c r="CQ6" s="45"/>
      <c r="CR6" s="45"/>
      <c r="CS6" s="246"/>
      <c r="CT6" s="247"/>
      <c r="CU6" s="46"/>
      <c r="CV6" s="46"/>
      <c r="CW6" s="46"/>
      <c r="CX6" s="46"/>
      <c r="CY6" s="46"/>
      <c r="CZ6" s="244"/>
      <c r="DA6" s="245"/>
      <c r="DB6" s="46"/>
      <c r="DC6" s="45"/>
      <c r="DD6" s="45"/>
      <c r="DE6" s="45"/>
      <c r="DF6" s="193"/>
      <c r="DG6" s="46">
        <f>LMdati!DH6/LMdati!$DN6</f>
        <v>1</v>
      </c>
      <c r="DH6" s="46">
        <f>LMdati!DI6/LMdati!$DN6</f>
        <v>0</v>
      </c>
      <c r="DI6" s="46">
        <f>LMdati!DJ6/LMdati!$DN6</f>
        <v>0</v>
      </c>
      <c r="DJ6" s="46">
        <f>LMdati!DK6/LMdati!$DN6</f>
        <v>0</v>
      </c>
      <c r="DK6" s="46">
        <f>LMdati!DL6/LMdati!$DN6</f>
        <v>0</v>
      </c>
      <c r="DL6" s="244">
        <f>LMdati!DM6</f>
        <v>2</v>
      </c>
      <c r="DM6" s="245">
        <f>LMdati!DN6</f>
        <v>55</v>
      </c>
      <c r="DN6" s="46">
        <f>LMdati!DO6/LMdati!$DN6</f>
        <v>0</v>
      </c>
      <c r="DO6" s="45">
        <f>LMdati!DP6/LMdati!$DN6</f>
        <v>5.4545454545454543E-2</v>
      </c>
      <c r="DP6" s="45">
        <f>LMdati!DQ6/LMdati!$DN6</f>
        <v>0.63636363636363635</v>
      </c>
      <c r="DQ6" s="45">
        <f>LMdati!DR6/LMdati!$DN6</f>
        <v>0.30909090909090908</v>
      </c>
      <c r="DR6" s="193">
        <f>LMdati!DS6</f>
        <v>107.74545454545455</v>
      </c>
      <c r="DS6" s="46"/>
      <c r="DT6" s="46"/>
      <c r="DU6" s="46"/>
      <c r="DV6" s="46"/>
      <c r="DW6" s="47"/>
      <c r="DX6" s="46"/>
      <c r="DY6" s="46"/>
      <c r="DZ6" s="46"/>
      <c r="EA6" s="46"/>
      <c r="EB6" s="192"/>
      <c r="EC6" s="232"/>
      <c r="ED6" s="133"/>
      <c r="EE6" s="133"/>
      <c r="EF6" s="133"/>
      <c r="EG6" s="47"/>
      <c r="EH6" s="133"/>
      <c r="EI6" s="133"/>
      <c r="EJ6" s="133"/>
      <c r="EK6" s="133"/>
      <c r="EL6" s="248"/>
      <c r="EM6" s="46">
        <f>LMdati!EN6/LMdati!$ER6</f>
        <v>0.14285714285714285</v>
      </c>
      <c r="EN6" s="46">
        <f>LMdati!EO6/LMdati!$ER6</f>
        <v>0.6785714285714286</v>
      </c>
      <c r="EO6" s="46">
        <f>LMdati!EP6/LMdati!$ER6</f>
        <v>0.17857142857142858</v>
      </c>
      <c r="EP6" s="46">
        <f>LMdati!EQ6/LMdati!$ER6</f>
        <v>0</v>
      </c>
      <c r="EQ6" s="47">
        <f>LMdati!ER6</f>
        <v>28</v>
      </c>
      <c r="ER6" s="46">
        <f>LMdati!ES6/LMdati!$ER6</f>
        <v>0.32142857142857145</v>
      </c>
      <c r="ES6" s="46">
        <f>LMdati!ET6/LMdati!$ER6</f>
        <v>0.5</v>
      </c>
      <c r="ET6" s="46">
        <f>LMdati!EU6/LMdati!$ER6</f>
        <v>3.5714285714285712E-2</v>
      </c>
      <c r="EU6" s="46">
        <f>LMdati!EV6/LMdati!$ER6</f>
        <v>7.1428571428571425E-2</v>
      </c>
      <c r="EV6" s="46">
        <f>LMdati!EW6/LMdati!$ER6</f>
        <v>7.1428571428571425E-2</v>
      </c>
    </row>
    <row r="7" spans="1:152" ht="10.5" customHeight="1" x14ac:dyDescent="0.2">
      <c r="A7" s="127">
        <v>1085</v>
      </c>
      <c r="B7" s="127"/>
      <c r="C7" s="27">
        <v>8</v>
      </c>
      <c r="D7" s="28" t="s">
        <v>231</v>
      </c>
      <c r="E7" s="27" t="s">
        <v>116</v>
      </c>
      <c r="F7" s="27" t="s">
        <v>112</v>
      </c>
      <c r="G7" s="29"/>
      <c r="H7" s="45"/>
      <c r="I7" s="45"/>
      <c r="J7" s="45"/>
      <c r="K7" s="45"/>
      <c r="L7" s="45"/>
      <c r="M7" s="243"/>
      <c r="N7" s="29">
        <f>LMdati!O7</f>
        <v>99</v>
      </c>
      <c r="O7" s="45">
        <f>LMdati!P7/LMdati!$O7</f>
        <v>8.0808080808080815E-2</v>
      </c>
      <c r="P7" s="45">
        <f>LMdati!Q7/LMdati!$O7</f>
        <v>0.16161616161616163</v>
      </c>
      <c r="Q7" s="45">
        <f>LMdati!R7/LMdati!$O7</f>
        <v>0.12121212121212122</v>
      </c>
      <c r="R7" s="45">
        <f>LMdati!S7/LMdati!$O7</f>
        <v>5.0505050505050504E-2</v>
      </c>
      <c r="S7" s="45">
        <f>LMdati!T7/LMdati!$O7</f>
        <v>0.58585858585858586</v>
      </c>
      <c r="T7" s="243">
        <f>LMdati!U7</f>
        <v>103.77142857142857</v>
      </c>
      <c r="U7" s="29">
        <f>LMdati!V7</f>
        <v>168</v>
      </c>
      <c r="V7" s="45">
        <f>LMdati!W7/LMdati!$V7</f>
        <v>6.5476190476190479E-2</v>
      </c>
      <c r="W7" s="45">
        <f>LMdati!X7/LMdati!$V7</f>
        <v>6.5476190476190479E-2</v>
      </c>
      <c r="X7" s="45">
        <f>LMdati!Y7/LMdati!$V7</f>
        <v>0.13690476190476192</v>
      </c>
      <c r="Y7" s="45">
        <f>LMdati!Z7/LMdati!$V7</f>
        <v>2.3809523809523808E-2</v>
      </c>
      <c r="Z7" s="45">
        <f>LMdati!AA7/LMdati!$V7</f>
        <v>0.70833333333333337</v>
      </c>
      <c r="AA7" s="243">
        <f>LMdati!AB7</f>
        <v>101.89583333333333</v>
      </c>
      <c r="AB7" s="29">
        <f>LMdati!AC7</f>
        <v>137</v>
      </c>
      <c r="AC7" s="45">
        <f>LMdati!AD7/LMdati!$AC7</f>
        <v>3.6496350364963501E-2</v>
      </c>
      <c r="AD7" s="45">
        <f>LMdati!AE7/LMdati!$AC7</f>
        <v>0.12408759124087591</v>
      </c>
      <c r="AE7" s="45">
        <f>LMdati!AF7/LMdati!$AC7</f>
        <v>8.0291970802919707E-2</v>
      </c>
      <c r="AF7" s="45">
        <f>LMdati!AG7/LMdati!$AC7</f>
        <v>3.6496350364963501E-2</v>
      </c>
      <c r="AG7" s="45">
        <f>LMdati!AH7/LMdati!$AC7</f>
        <v>0.72262773722627738</v>
      </c>
      <c r="AH7" s="243">
        <f>LMdati!AI7</f>
        <v>103.19354838709677</v>
      </c>
      <c r="AI7" s="184"/>
      <c r="AJ7" s="184"/>
      <c r="AK7" s="184"/>
      <c r="AL7" s="184"/>
      <c r="AM7" s="184">
        <f>LMdati!AN7/(LMdati!$O7-LMdati!$AQ7)</f>
        <v>0.86764705882352944</v>
      </c>
      <c r="AN7" s="184">
        <f>LMdati!AO7/(LMdati!$O7-LMdati!$AQ7)</f>
        <v>8.8235294117647065E-2</v>
      </c>
      <c r="AO7" s="184">
        <f>LMdati!AP7/(LMdati!$O7-LMdati!$AQ7)</f>
        <v>4.4117647058823532E-2</v>
      </c>
      <c r="AP7" s="184"/>
      <c r="AQ7" s="184">
        <f>LMdati!AR7/(LMdati!$V7-LMdati!$AU7)</f>
        <v>0.95</v>
      </c>
      <c r="AR7" s="184">
        <f>LMdati!AS7/(LMdati!$V7-LMdati!$AU7)</f>
        <v>2.5000000000000001E-2</v>
      </c>
      <c r="AS7" s="184">
        <f>LMdati!AT7/(LMdati!$V7-LMdati!$AU7)</f>
        <v>2.5000000000000001E-2</v>
      </c>
      <c r="AT7" s="184"/>
      <c r="AU7" s="184">
        <f>LMdati!AV7/LMdati!$BC7</f>
        <v>0</v>
      </c>
      <c r="AV7" s="184">
        <f>LMdati!AW7/LMdati!$BC7</f>
        <v>1.0101010101010102E-2</v>
      </c>
      <c r="AW7" s="184">
        <f>LMdati!AX7/LMdati!$BD7</f>
        <v>1.5209125475285171E-2</v>
      </c>
      <c r="AX7" s="184">
        <f>LMdati!AY7/LMdati!$BD7</f>
        <v>1.5209125475285171E-2</v>
      </c>
      <c r="AY7" s="184">
        <f>LMdati!AZ7/LMdati!$BE7</f>
        <v>3.3444816053511705E-3</v>
      </c>
      <c r="AZ7" s="184">
        <f>LMdati!BA7/LMdati!$BE7</f>
        <v>2.6755852842809364E-2</v>
      </c>
      <c r="BA7" s="30"/>
      <c r="BB7" s="30">
        <f>LMdati!BC7</f>
        <v>99</v>
      </c>
      <c r="BC7" s="30">
        <f>LMdati!BD7</f>
        <v>263</v>
      </c>
      <c r="BD7" s="30">
        <f>LMdati!BE7</f>
        <v>299</v>
      </c>
      <c r="BE7" s="46">
        <f>LMdati!BF7/(SUM(LMdati!$BF7:$BI7))</f>
        <v>4.4747081712062257E-2</v>
      </c>
      <c r="BF7" s="46">
        <f>LMdati!BG7/(SUM(LMdati!$BF7:$BI7))</f>
        <v>0.12062256809338522</v>
      </c>
      <c r="BG7" s="46">
        <f>LMdati!BH7/(SUM(LMdati!$BF7:$BI7))</f>
        <v>0.40272373540856032</v>
      </c>
      <c r="BH7" s="46">
        <f>LMdati!BI7/(SUM(LMdati!$BF7:$BI7))</f>
        <v>0.43190661478599224</v>
      </c>
      <c r="BI7" s="185">
        <v>3.2217898832684826</v>
      </c>
      <c r="BJ7" s="46">
        <f>LMdati!BK7/(SUM(LMdati!$BK7:$BN7))</f>
        <v>0.12840466926070038</v>
      </c>
      <c r="BK7" s="46">
        <f>LMdati!BL7/(SUM(LMdati!$BK7:$BN7))</f>
        <v>0.22373540856031129</v>
      </c>
      <c r="BL7" s="46">
        <f>LMdati!BM7/(SUM(LMdati!$BK7:$BN7))</f>
        <v>0.35992217898832685</v>
      </c>
      <c r="BM7" s="46">
        <f>LMdati!BN7/(SUM(LMdati!$BK7:$BN7))</f>
        <v>0.28793774319066145</v>
      </c>
      <c r="BN7" s="185">
        <v>2.8073929961089492</v>
      </c>
      <c r="BO7" s="46">
        <f>LMdati!BP7/(SUM(LMdati!$BP7:$BS7))</f>
        <v>3.7531806615776084E-2</v>
      </c>
      <c r="BP7" s="46">
        <f>LMdati!BQ7/(SUM(LMdati!$BP7:$BS7))</f>
        <v>9.6055979643765901E-2</v>
      </c>
      <c r="BQ7" s="46">
        <f>LMdati!BR7/(SUM(LMdati!$BP7:$BS7))</f>
        <v>0.40712468193384221</v>
      </c>
      <c r="BR7" s="46">
        <f>LMdati!BS7/(SUM(LMdati!$BP7:$BS7))</f>
        <v>0.4592875318066158</v>
      </c>
      <c r="BS7" s="185">
        <f>LMdati!BT7</f>
        <v>3.2881679389312977</v>
      </c>
      <c r="BT7" s="46">
        <f>LMdati!BU7/(SUM(LMdati!$BU7:$BX7))</f>
        <v>8.2061068702290074E-2</v>
      </c>
      <c r="BU7" s="46">
        <f>LMdati!BV7/(SUM(LMdati!$BU7:$BX7))</f>
        <v>0.12849872773536897</v>
      </c>
      <c r="BV7" s="46">
        <f>LMdati!BW7/(SUM(LMdati!$BU7:$BX7))</f>
        <v>0.46119592875318066</v>
      </c>
      <c r="BW7" s="46">
        <f>LMdati!BX7/(SUM(LMdati!$BU7:$BX7))</f>
        <v>0.3282442748091603</v>
      </c>
      <c r="BX7" s="187">
        <f>LMdati!BY7</f>
        <v>3.0356234096692112</v>
      </c>
      <c r="BY7" s="46">
        <f>LMdati!BZ7/(SUM(LMdati!$BZ7:$CC7))</f>
        <v>3.2398753894080999E-2</v>
      </c>
      <c r="BZ7" s="46">
        <f>LMdati!CA7/(SUM(LMdati!$BZ7:$CC7))</f>
        <v>8.9719626168224292E-2</v>
      </c>
      <c r="CA7" s="46">
        <f>LMdati!CB7/(SUM(LMdati!$BZ7:$CC7))</f>
        <v>0.37133956386292832</v>
      </c>
      <c r="CB7" s="46">
        <f>LMdati!CC7/(SUM(LMdati!$BZ7:$CC7))</f>
        <v>0.50654205607476632</v>
      </c>
      <c r="CC7" s="185">
        <f>LMdati!CD7</f>
        <v>3.35202492211838</v>
      </c>
      <c r="CD7" s="46">
        <f>LMdati!CE7/(SUM(LMdati!$CE7:$CH7))</f>
        <v>8.7227414330218064E-2</v>
      </c>
      <c r="CE7" s="46">
        <f>LMdati!CF7/(SUM(LMdati!$CE7:$CH7))</f>
        <v>0.12087227414330218</v>
      </c>
      <c r="CF7" s="46">
        <f>LMdati!CG7/(SUM(LMdati!$CE7:$CH7))</f>
        <v>0.38691588785046727</v>
      </c>
      <c r="CG7" s="46">
        <f>LMdati!CH7/(SUM(LMdati!$CE7:$CH7))</f>
        <v>0.40498442367601245</v>
      </c>
      <c r="CH7" s="186">
        <f>LMdati!CI7</f>
        <v>3.109657320872274</v>
      </c>
      <c r="CI7" s="46"/>
      <c r="CJ7" s="46"/>
      <c r="CK7" s="46"/>
      <c r="CL7" s="46"/>
      <c r="CM7" s="46"/>
      <c r="CN7" s="244"/>
      <c r="CO7" s="245">
        <f>LMdati!CP7</f>
        <v>0</v>
      </c>
      <c r="CP7" s="46"/>
      <c r="CQ7" s="45"/>
      <c r="CR7" s="45"/>
      <c r="CS7" s="246"/>
      <c r="CT7" s="247"/>
      <c r="CU7" s="46"/>
      <c r="CV7" s="46"/>
      <c r="CW7" s="46"/>
      <c r="CX7" s="46"/>
      <c r="CY7" s="46"/>
      <c r="CZ7" s="244"/>
      <c r="DA7" s="245"/>
      <c r="DB7" s="46"/>
      <c r="DC7" s="45"/>
      <c r="DD7" s="45"/>
      <c r="DE7" s="45"/>
      <c r="DF7" s="193"/>
      <c r="DG7" s="46">
        <f>LMdati!DH7/LMdati!$DN7</f>
        <v>1</v>
      </c>
      <c r="DH7" s="46">
        <f>LMdati!DI7/LMdati!$DN7</f>
        <v>0</v>
      </c>
      <c r="DI7" s="46">
        <f>LMdati!DJ7/LMdati!$DN7</f>
        <v>0</v>
      </c>
      <c r="DJ7" s="46">
        <f>LMdati!DK7/LMdati!$DN7</f>
        <v>0</v>
      </c>
      <c r="DK7" s="46">
        <f>LMdati!DL7/LMdati!$DN7</f>
        <v>0</v>
      </c>
      <c r="DL7" s="244">
        <f>LMdati!DM7</f>
        <v>2</v>
      </c>
      <c r="DM7" s="245">
        <f>LMdati!DN7</f>
        <v>61</v>
      </c>
      <c r="DN7" s="46">
        <f>LMdati!DO7/LMdati!$DN7</f>
        <v>0</v>
      </c>
      <c r="DO7" s="45">
        <f>LMdati!DP7/LMdati!$DN7</f>
        <v>6.5573770491803282E-2</v>
      </c>
      <c r="DP7" s="45">
        <f>LMdati!DQ7/LMdati!$DN7</f>
        <v>0.65573770491803274</v>
      </c>
      <c r="DQ7" s="45">
        <f>LMdati!DR7/LMdati!$DN7</f>
        <v>0.27868852459016391</v>
      </c>
      <c r="DR7" s="193">
        <f>LMdati!DS7</f>
        <v>107.72131147540983</v>
      </c>
      <c r="DS7" s="46"/>
      <c r="DT7" s="46"/>
      <c r="DU7" s="46"/>
      <c r="DV7" s="46"/>
      <c r="DW7" s="47"/>
      <c r="DX7" s="46"/>
      <c r="DY7" s="46"/>
      <c r="DZ7" s="46"/>
      <c r="EA7" s="46"/>
      <c r="EB7" s="192"/>
      <c r="EC7" s="34"/>
      <c r="ED7" s="27"/>
      <c r="EE7" s="27"/>
      <c r="EF7" s="27"/>
      <c r="EG7" s="47"/>
      <c r="EH7" s="27"/>
      <c r="EI7" s="27"/>
      <c r="EJ7" s="27"/>
      <c r="EK7" s="27"/>
      <c r="EL7" s="249"/>
      <c r="EM7" s="46">
        <f>LMdati!EN7/LMdati!$ER7</f>
        <v>0.16216216216216217</v>
      </c>
      <c r="EN7" s="46">
        <f>LMdati!EO7/LMdati!$ER7</f>
        <v>0.48648648648648651</v>
      </c>
      <c r="EO7" s="46">
        <f>LMdati!EP7/LMdati!$ER7</f>
        <v>0.32432432432432434</v>
      </c>
      <c r="EP7" s="46">
        <f>LMdati!EQ7/LMdati!$ER7</f>
        <v>2.7027027027027029E-2</v>
      </c>
      <c r="EQ7" s="47">
        <f>LMdati!ER7</f>
        <v>37</v>
      </c>
      <c r="ER7" s="46">
        <f>LMdati!ES7/LMdati!$ER7</f>
        <v>0.40540540540540543</v>
      </c>
      <c r="ES7" s="46">
        <f>LMdati!ET7/LMdati!$ER7</f>
        <v>0.24324324324324326</v>
      </c>
      <c r="ET7" s="46">
        <f>LMdati!EU7/LMdati!$ER7</f>
        <v>0.10810810810810811</v>
      </c>
      <c r="EU7" s="46">
        <f>LMdati!EV7/LMdati!$ER7</f>
        <v>0.21621621621621623</v>
      </c>
      <c r="EV7" s="46">
        <f>LMdati!EW7/LMdati!$ER7</f>
        <v>2.7027027027027029E-2</v>
      </c>
    </row>
    <row r="8" spans="1:152" ht="10.5" customHeight="1" x14ac:dyDescent="0.2">
      <c r="A8" s="127">
        <v>495</v>
      </c>
      <c r="B8" s="127"/>
      <c r="C8" s="27">
        <v>10</v>
      </c>
      <c r="D8" s="28" t="s">
        <v>232</v>
      </c>
      <c r="E8" s="27" t="s">
        <v>111</v>
      </c>
      <c r="F8" s="117" t="s">
        <v>233</v>
      </c>
      <c r="G8" s="29"/>
      <c r="H8" s="45"/>
      <c r="I8" s="45"/>
      <c r="J8" s="45"/>
      <c r="K8" s="45"/>
      <c r="L8" s="45"/>
      <c r="M8" s="243"/>
      <c r="N8" s="29">
        <f>LMdati!O8</f>
        <v>0</v>
      </c>
      <c r="O8" s="45"/>
      <c r="P8" s="45"/>
      <c r="Q8" s="45"/>
      <c r="R8" s="45"/>
      <c r="S8" s="45"/>
      <c r="T8" s="243"/>
      <c r="U8" s="29">
        <f>LMdati!V8</f>
        <v>16</v>
      </c>
      <c r="V8" s="45"/>
      <c r="W8" s="45"/>
      <c r="X8" s="45"/>
      <c r="Y8" s="45"/>
      <c r="Z8" s="45"/>
      <c r="AA8" s="243"/>
      <c r="AB8" s="29">
        <f>LMdati!AC8</f>
        <v>12</v>
      </c>
      <c r="AC8" s="45">
        <f>LMdati!AD8/LMdati!$AC8</f>
        <v>0.16666666666666666</v>
      </c>
      <c r="AD8" s="45">
        <f>LMdati!AE8/LMdati!$AC8</f>
        <v>0.33333333333333331</v>
      </c>
      <c r="AE8" s="45">
        <f>LMdati!AF8/LMdati!$AC8</f>
        <v>0.25</v>
      </c>
      <c r="AF8" s="45">
        <f>LMdati!AG8/LMdati!$AC8</f>
        <v>8.3333333333333329E-2</v>
      </c>
      <c r="AG8" s="45">
        <f>LMdati!AH8/LMdati!$AC8</f>
        <v>0.16666666666666666</v>
      </c>
      <c r="AH8" s="243">
        <f>LMdati!AI8</f>
        <v>94.555555555555557</v>
      </c>
      <c r="AI8" s="184"/>
      <c r="AJ8" s="184"/>
      <c r="AK8" s="184"/>
      <c r="AL8" s="184"/>
      <c r="AM8" s="184"/>
      <c r="AN8" s="184"/>
      <c r="AO8" s="184"/>
      <c r="AP8" s="184"/>
      <c r="AQ8" s="184">
        <f>LMdati!AR8/(LMdati!$V8-LMdati!$AU8)</f>
        <v>0.63636363636363635</v>
      </c>
      <c r="AR8" s="184">
        <f>LMdati!AS8/(LMdati!$V8-LMdati!$AU8)</f>
        <v>0.27272727272727271</v>
      </c>
      <c r="AS8" s="184">
        <f>LMdati!AT8/(LMdati!$V8-LMdati!$AU8)</f>
        <v>9.0909090909090912E-2</v>
      </c>
      <c r="AT8" s="184"/>
      <c r="AU8" s="184"/>
      <c r="AV8" s="184"/>
      <c r="AW8" s="184">
        <f>LMdati!AX8/LMdati!$BD8</f>
        <v>0</v>
      </c>
      <c r="AX8" s="184">
        <f>LMdati!AY8/LMdati!$BD8</f>
        <v>0</v>
      </c>
      <c r="AY8" s="184">
        <f>LMdati!AZ8/LMdati!$BE8</f>
        <v>0.19230769230769232</v>
      </c>
      <c r="AZ8" s="184">
        <f>LMdati!BA8/LMdati!$BE8</f>
        <v>3.8461538461538464E-2</v>
      </c>
      <c r="BA8" s="30"/>
      <c r="BB8" s="30"/>
      <c r="BC8" s="30">
        <f>LMdati!BD8</f>
        <v>16</v>
      </c>
      <c r="BD8" s="30">
        <f>LMdati!BE8</f>
        <v>26</v>
      </c>
      <c r="BE8" s="46"/>
      <c r="BF8" s="46"/>
      <c r="BG8" s="46"/>
      <c r="BH8" s="46"/>
      <c r="BI8" s="185"/>
      <c r="BJ8" s="46"/>
      <c r="BK8" s="46"/>
      <c r="BL8" s="46"/>
      <c r="BM8" s="46"/>
      <c r="BN8" s="185"/>
      <c r="BO8" s="46">
        <f>LMdati!BP8/(SUM(LMdati!$BP8:$BS8))</f>
        <v>3.125E-2</v>
      </c>
      <c r="BP8" s="46">
        <f>LMdati!BQ8/(SUM(LMdati!$BP8:$BS8))</f>
        <v>9.375E-2</v>
      </c>
      <c r="BQ8" s="46">
        <f>LMdati!BR8/(SUM(LMdati!$BP8:$BS8))</f>
        <v>0.34375</v>
      </c>
      <c r="BR8" s="46">
        <f>LMdati!BS8/(SUM(LMdati!$BP8:$BS8))</f>
        <v>0.53125</v>
      </c>
      <c r="BS8" s="185">
        <f>LMdati!BT8</f>
        <v>3.375</v>
      </c>
      <c r="BT8" s="46">
        <f>LMdati!BU8/(SUM(LMdati!$BU8:$BX8))</f>
        <v>9.375E-2</v>
      </c>
      <c r="BU8" s="46">
        <f>LMdati!BV8/(SUM(LMdati!$BU8:$BX8))</f>
        <v>0.171875</v>
      </c>
      <c r="BV8" s="46">
        <f>LMdati!BW8/(SUM(LMdati!$BU8:$BX8))</f>
        <v>0.421875</v>
      </c>
      <c r="BW8" s="46">
        <f>LMdati!BX8/(SUM(LMdati!$BU8:$BX8))</f>
        <v>0.3125</v>
      </c>
      <c r="BX8" s="187">
        <f>LMdati!BY8</f>
        <v>2.953125</v>
      </c>
      <c r="BY8" s="46">
        <f>LMdati!BZ8/(SUM(LMdati!$BZ8:$CC8))</f>
        <v>3.5714285714285712E-2</v>
      </c>
      <c r="BZ8" s="46">
        <f>LMdati!CA8/(SUM(LMdati!$BZ8:$CC8))</f>
        <v>8.3333333333333329E-2</v>
      </c>
      <c r="CA8" s="46">
        <f>LMdati!CB8/(SUM(LMdati!$BZ8:$CC8))</f>
        <v>0.34523809523809523</v>
      </c>
      <c r="CB8" s="46">
        <f>LMdati!CC8/(SUM(LMdati!$BZ8:$CC8))</f>
        <v>0.5357142857142857</v>
      </c>
      <c r="CC8" s="185">
        <f>LMdati!CD8</f>
        <v>3.3809523809523809</v>
      </c>
      <c r="CD8" s="46">
        <f>LMdati!CE8/(SUM(LMdati!$CE8:$CH8))</f>
        <v>4.7619047619047616E-2</v>
      </c>
      <c r="CE8" s="46">
        <f>LMdati!CF8/(SUM(LMdati!$CE8:$CH8))</f>
        <v>8.3333333333333329E-2</v>
      </c>
      <c r="CF8" s="46">
        <f>LMdati!CG8/(SUM(LMdati!$CE8:$CH8))</f>
        <v>0.34523809523809523</v>
      </c>
      <c r="CG8" s="46">
        <f>LMdati!CH8/(SUM(LMdati!$CE8:$CH8))</f>
        <v>0.52380952380952384</v>
      </c>
      <c r="CH8" s="186">
        <f>LMdati!CI8</f>
        <v>3.3452380952380953</v>
      </c>
      <c r="CI8" s="46"/>
      <c r="CJ8" s="46"/>
      <c r="CK8" s="46"/>
      <c r="CL8" s="46"/>
      <c r="CM8" s="46"/>
      <c r="CN8" s="244"/>
      <c r="CO8" s="245">
        <f>LMdati!CP8</f>
        <v>0</v>
      </c>
      <c r="CP8" s="46"/>
      <c r="CQ8" s="45"/>
      <c r="CR8" s="45"/>
      <c r="CS8" s="246"/>
      <c r="CT8" s="247"/>
      <c r="CU8" s="46"/>
      <c r="CV8" s="46"/>
      <c r="CW8" s="46"/>
      <c r="CX8" s="46"/>
      <c r="CY8" s="46"/>
      <c r="CZ8" s="244"/>
      <c r="DA8" s="245"/>
      <c r="DB8" s="46"/>
      <c r="DC8" s="45"/>
      <c r="DD8" s="45"/>
      <c r="DE8" s="45"/>
      <c r="DF8" s="193"/>
      <c r="DG8" s="46"/>
      <c r="DH8" s="46"/>
      <c r="DI8" s="46"/>
      <c r="DJ8" s="46"/>
      <c r="DK8" s="46"/>
      <c r="DL8" s="244"/>
      <c r="DM8" s="245"/>
      <c r="DN8" s="46"/>
      <c r="DO8" s="45"/>
      <c r="DP8" s="45"/>
      <c r="DQ8" s="45"/>
      <c r="DR8" s="193"/>
      <c r="DS8" s="46"/>
      <c r="DT8" s="46"/>
      <c r="DU8" s="46"/>
      <c r="DV8" s="46"/>
      <c r="DW8" s="47"/>
      <c r="DX8" s="46"/>
      <c r="DY8" s="46"/>
      <c r="DZ8" s="46"/>
      <c r="EA8" s="46"/>
      <c r="EB8" s="192"/>
      <c r="EC8" s="34"/>
      <c r="ED8" s="27"/>
      <c r="EE8" s="27"/>
      <c r="EF8" s="27"/>
      <c r="EG8" s="47"/>
      <c r="EH8" s="27"/>
      <c r="EI8" s="27"/>
      <c r="EJ8" s="27"/>
      <c r="EK8" s="27"/>
      <c r="EL8" s="249"/>
      <c r="EM8" s="34"/>
      <c r="EN8" s="27"/>
      <c r="EO8" s="27"/>
      <c r="EP8" s="27"/>
      <c r="EQ8" s="47">
        <f>LMdati!ER8</f>
        <v>0</v>
      </c>
      <c r="ER8" s="27"/>
      <c r="ES8" s="27"/>
      <c r="ET8" s="27"/>
      <c r="EU8" s="27"/>
      <c r="EV8" s="27"/>
    </row>
    <row r="9" spans="1:152" ht="10.5" customHeight="1" x14ac:dyDescent="0.2">
      <c r="A9" s="127">
        <v>489</v>
      </c>
      <c r="B9" s="127"/>
      <c r="C9" s="27">
        <v>11</v>
      </c>
      <c r="D9" s="28" t="s">
        <v>234</v>
      </c>
      <c r="E9" s="27" t="s">
        <v>111</v>
      </c>
      <c r="F9" s="27" t="s">
        <v>119</v>
      </c>
      <c r="G9" s="29">
        <f>LMdati!H9</f>
        <v>121</v>
      </c>
      <c r="H9" s="45">
        <f>LMdati!I9/LMdati!$H9</f>
        <v>0.33884297520661155</v>
      </c>
      <c r="I9" s="45">
        <f>LMdati!J9/LMdati!$H9</f>
        <v>0.38842975206611569</v>
      </c>
      <c r="J9" s="45">
        <f>LMdati!K9/LMdati!$H9</f>
        <v>0.2231404958677686</v>
      </c>
      <c r="K9" s="45">
        <f>LMdati!L9/LMdati!$H9</f>
        <v>8.2644628099173556E-3</v>
      </c>
      <c r="L9" s="45">
        <f>LMdati!M9/LMdati!$H9</f>
        <v>4.1322314049586778E-2</v>
      </c>
      <c r="M9" s="243">
        <f>LMdati!N9</f>
        <v>98.539130434782606</v>
      </c>
      <c r="N9" s="29">
        <f>LMdati!O9</f>
        <v>106</v>
      </c>
      <c r="O9" s="45">
        <f>LMdati!P9/LMdati!$O9</f>
        <v>0.25471698113207547</v>
      </c>
      <c r="P9" s="45">
        <f>LMdati!Q9/LMdati!$O9</f>
        <v>0.3867924528301887</v>
      </c>
      <c r="Q9" s="45">
        <f>LMdati!R9/LMdati!$O9</f>
        <v>0.23584905660377359</v>
      </c>
      <c r="R9" s="45">
        <f>LMdati!S9/LMdati!$O9</f>
        <v>9.433962264150943E-3</v>
      </c>
      <c r="S9" s="45">
        <f>LMdati!T9/LMdati!$O9</f>
        <v>0.11320754716981132</v>
      </c>
      <c r="T9" s="243">
        <f>LMdati!U9</f>
        <v>99.585106382978722</v>
      </c>
      <c r="U9" s="29">
        <f>LMdati!V9</f>
        <v>140</v>
      </c>
      <c r="V9" s="45">
        <f>LMdati!W9/LMdati!$V9</f>
        <v>0.21428571428571427</v>
      </c>
      <c r="W9" s="45">
        <f>LMdati!X9/LMdati!$V9</f>
        <v>0.41428571428571431</v>
      </c>
      <c r="X9" s="45">
        <f>LMdati!Y9/LMdati!$V9</f>
        <v>0.17142857142857143</v>
      </c>
      <c r="Y9" s="45">
        <f>LMdati!Z9/LMdati!$V9</f>
        <v>1.4285714285714285E-2</v>
      </c>
      <c r="Z9" s="45">
        <f>LMdati!AA9/LMdati!$V9</f>
        <v>0.18571428571428572</v>
      </c>
      <c r="AA9" s="243">
        <f>LMdati!AB9</f>
        <v>98.378378378378372</v>
      </c>
      <c r="AB9" s="29">
        <f>LMdati!AC9</f>
        <v>130</v>
      </c>
      <c r="AC9" s="45">
        <f>LMdati!AD9/LMdati!$AC9</f>
        <v>0.24615384615384617</v>
      </c>
      <c r="AD9" s="45">
        <f>LMdati!AE9/LMdati!$AC9</f>
        <v>0.42307692307692307</v>
      </c>
      <c r="AE9" s="45">
        <f>LMdati!AF9/LMdati!$AC9</f>
        <v>0.17692307692307693</v>
      </c>
      <c r="AF9" s="45">
        <f>LMdati!AG9/LMdati!$AC9</f>
        <v>0</v>
      </c>
      <c r="AG9" s="45">
        <f>LMdati!AH9/LMdati!$AC9</f>
        <v>0.15384615384615385</v>
      </c>
      <c r="AH9" s="243">
        <f>LMdati!AI9</f>
        <v>97.36363636363636</v>
      </c>
      <c r="AI9" s="184">
        <f>LMdati!AJ9/(LMdati!$H9-LMdati!$AM9)</f>
        <v>0.65277777777777779</v>
      </c>
      <c r="AJ9" s="184">
        <f>LMdati!AK9/(LMdati!$H9-LMdati!$AM9)</f>
        <v>0.33333333333333331</v>
      </c>
      <c r="AK9" s="184">
        <f>LMdati!AL9/(LMdati!$H9-LMdati!$AM9)</f>
        <v>1.3888888888888888E-2</v>
      </c>
      <c r="AL9" s="184"/>
      <c r="AM9" s="184">
        <f>LMdati!AN9/(LMdati!$O9-LMdati!$AQ9)</f>
        <v>0.7384615384615385</v>
      </c>
      <c r="AN9" s="184">
        <f>LMdati!AO9/(LMdati!$O9-LMdati!$AQ9)</f>
        <v>0.24615384615384617</v>
      </c>
      <c r="AO9" s="184">
        <f>LMdati!AP9/(LMdati!$O9-LMdati!$AQ9)</f>
        <v>1.5384615384615385E-2</v>
      </c>
      <c r="AP9" s="184"/>
      <c r="AQ9" s="184">
        <f>LMdati!AR9/(LMdati!$V9-LMdati!$AU9)</f>
        <v>0.5977011494252874</v>
      </c>
      <c r="AR9" s="184">
        <f>LMdati!AS9/(LMdati!$V9-LMdati!$AU9)</f>
        <v>0.39080459770114945</v>
      </c>
      <c r="AS9" s="184">
        <f>LMdati!AT9/(LMdati!$V9-LMdati!$AU9)</f>
        <v>0</v>
      </c>
      <c r="AT9" s="184"/>
      <c r="AU9" s="184">
        <f>LMdati!AV9/LMdati!$BC9</f>
        <v>1.3392857142857142E-2</v>
      </c>
      <c r="AV9" s="184">
        <f>LMdati!AW9/LMdati!$BC9</f>
        <v>0.11607142857142858</v>
      </c>
      <c r="AW9" s="184">
        <f>LMdati!AX9/LMdati!$BD9</f>
        <v>5.3497942386831275E-2</v>
      </c>
      <c r="AX9" s="184">
        <f>LMdati!AY9/LMdati!$BD9</f>
        <v>8.2304526748971193E-2</v>
      </c>
      <c r="AY9" s="184">
        <f>LMdati!AZ9/LMdati!$BE9</f>
        <v>5.2830188679245285E-2</v>
      </c>
      <c r="AZ9" s="184">
        <f>LMdati!BA9/LMdati!$BE9</f>
        <v>8.3018867924528297E-2</v>
      </c>
      <c r="BA9" s="30">
        <f>LMdati!BB9</f>
        <v>231</v>
      </c>
      <c r="BB9" s="30">
        <f>LMdati!BC9</f>
        <v>224</v>
      </c>
      <c r="BC9" s="30">
        <f>LMdati!BD9</f>
        <v>243</v>
      </c>
      <c r="BD9" s="30">
        <f>LMdati!BE9</f>
        <v>265</v>
      </c>
      <c r="BE9" s="46">
        <f>LMdati!BF9/(SUM(LMdati!$BF9:$BI9))</f>
        <v>2.6506024096385541E-2</v>
      </c>
      <c r="BF9" s="46">
        <f>LMdati!BG9/(SUM(LMdati!$BF9:$BI9))</f>
        <v>7.4698795180722893E-2</v>
      </c>
      <c r="BG9" s="46">
        <f>LMdati!BH9/(SUM(LMdati!$BF9:$BI9))</f>
        <v>0.41445783132530123</v>
      </c>
      <c r="BH9" s="46">
        <f>LMdati!BI9/(SUM(LMdati!$BF9:$BI9))</f>
        <v>0.48433734939759038</v>
      </c>
      <c r="BI9" s="185">
        <f>LMdati!BJ9</f>
        <v>3.3566265060240963</v>
      </c>
      <c r="BJ9" s="46">
        <f>LMdati!BK9/(SUM(LMdati!$BK9:$BN9))</f>
        <v>4.8192771084337352E-2</v>
      </c>
      <c r="BK9" s="46">
        <f>LMdati!BL9/(SUM(LMdati!$BK9:$BN9))</f>
        <v>0.16024096385542169</v>
      </c>
      <c r="BL9" s="46">
        <f>LMdati!BM9/(SUM(LMdati!$BK9:$BN9))</f>
        <v>0.48192771084337349</v>
      </c>
      <c r="BM9" s="46">
        <f>LMdati!BN9/(SUM(LMdati!$BK9:$BN9))</f>
        <v>0.30963855421686748</v>
      </c>
      <c r="BN9" s="185">
        <v>3.0530120481927709</v>
      </c>
      <c r="BO9" s="46">
        <f>LMdati!BP9/(SUM(LMdati!$BP9:$BS9))</f>
        <v>2.8197381671701913E-2</v>
      </c>
      <c r="BP9" s="46">
        <f>LMdati!BQ9/(SUM(LMdati!$BP9:$BS9))</f>
        <v>9.5669687814702919E-2</v>
      </c>
      <c r="BQ9" s="46">
        <f>LMdati!BR9/(SUM(LMdati!$BP9:$BS9))</f>
        <v>0.38972809667673713</v>
      </c>
      <c r="BR9" s="46">
        <f>LMdati!BS9/(SUM(LMdati!$BP9:$BS9))</f>
        <v>0.48640483383685801</v>
      </c>
      <c r="BS9" s="185">
        <f>LMdati!BT9</f>
        <v>3.3343403826787514</v>
      </c>
      <c r="BT9" s="46">
        <f>LMdati!BU9/(SUM(LMdati!$BU9:$BX9))</f>
        <v>4.2296072507552872E-2</v>
      </c>
      <c r="BU9" s="46">
        <f>LMdati!BV9/(SUM(LMdati!$BU9:$BX9))</f>
        <v>0.11681772406847936</v>
      </c>
      <c r="BV9" s="46">
        <f>LMdati!BW9/(SUM(LMdati!$BU9:$BX9))</f>
        <v>0.53071500503524671</v>
      </c>
      <c r="BW9" s="46">
        <f>LMdati!BX9/(SUM(LMdati!$BU9:$BX9))</f>
        <v>0.31017119838872104</v>
      </c>
      <c r="BX9" s="187">
        <f>LMdati!BY9</f>
        <v>3.1087613293051359</v>
      </c>
      <c r="BY9" s="46">
        <f>LMdati!BZ9/(SUM(LMdati!$BZ9:$CC9))</f>
        <v>1.6427104722792608E-2</v>
      </c>
      <c r="BZ9" s="46">
        <f>LMdati!CA9/(SUM(LMdati!$BZ9:$CC9))</f>
        <v>9.4455852156057493E-2</v>
      </c>
      <c r="CA9" s="46">
        <f>LMdati!CB9/(SUM(LMdati!$BZ9:$CC9))</f>
        <v>0.37166324435318276</v>
      </c>
      <c r="CB9" s="46">
        <f>LMdati!CC9/(SUM(LMdati!$BZ9:$CC9))</f>
        <v>0.51745379876796715</v>
      </c>
      <c r="CC9" s="185">
        <f>LMdati!CD9</f>
        <v>3.3901437371663246</v>
      </c>
      <c r="CD9" s="46">
        <f>LMdati!CE9/(SUM(LMdati!$CE9:$CH9))</f>
        <v>4.2094455852156057E-2</v>
      </c>
      <c r="CE9" s="46">
        <f>LMdati!CF9/(SUM(LMdati!$CE9:$CH9))</f>
        <v>0.13347022587268995</v>
      </c>
      <c r="CF9" s="46">
        <f>LMdati!CG9/(SUM(LMdati!$CE9:$CH9))</f>
        <v>0.47125256673511295</v>
      </c>
      <c r="CG9" s="46">
        <f>LMdati!CH9/(SUM(LMdati!$CE9:$CH9))</f>
        <v>0.35318275154004108</v>
      </c>
      <c r="CH9" s="186">
        <f>LMdati!CI9</f>
        <v>3.1355236139630391</v>
      </c>
      <c r="CI9" s="46">
        <f>LMdati!CJ9/LMdati!$CP9</f>
        <v>0.73972602739726023</v>
      </c>
      <c r="CJ9" s="46">
        <f>LMdati!CK9/LMdati!$CP9</f>
        <v>0.23287671232876711</v>
      </c>
      <c r="CK9" s="46">
        <f>LMdati!CL9/LMdati!$CP9</f>
        <v>0</v>
      </c>
      <c r="CL9" s="46">
        <f>LMdati!CM9/LMdati!$CP9</f>
        <v>2.7397260273972601E-2</v>
      </c>
      <c r="CM9" s="46">
        <f>LMdati!CN9/LMdati!$CP9</f>
        <v>0</v>
      </c>
      <c r="CN9" s="244">
        <f>LMdati!CO9</f>
        <v>2.3150684931506849</v>
      </c>
      <c r="CO9" s="245">
        <f>LMdati!CP9</f>
        <v>73</v>
      </c>
      <c r="CP9" s="46">
        <f>LMdati!CQ9/LMdati!$CP9</f>
        <v>0</v>
      </c>
      <c r="CQ9" s="45">
        <f>LMdati!CR9/LMdati!$CP9</f>
        <v>0.15068493150684931</v>
      </c>
      <c r="CR9" s="45">
        <f>LMdati!CS9/LMdati!$CP9</f>
        <v>0.65753424657534243</v>
      </c>
      <c r="CS9" s="45">
        <f>LMdati!CT9/LMdati!$CP9</f>
        <v>0.19178082191780821</v>
      </c>
      <c r="CT9" s="193">
        <f>LMdati!CU9</f>
        <v>105.58904109589041</v>
      </c>
      <c r="CU9" s="46">
        <f>LMdati!CV9/LMdati!$DB9</f>
        <v>0.63461538461538458</v>
      </c>
      <c r="CV9" s="46">
        <f>LMdati!CW9/LMdati!$DB9</f>
        <v>0.30769230769230771</v>
      </c>
      <c r="CW9" s="46">
        <f>LMdati!CX9/LMdati!$DB9</f>
        <v>1.9230769230769232E-2</v>
      </c>
      <c r="CX9" s="46">
        <f>LMdati!CY9/LMdati!$DB9</f>
        <v>1.9230769230769232E-2</v>
      </c>
      <c r="CY9" s="46">
        <f>LMdati!CZ9/LMdati!$DB9</f>
        <v>1.9230769230769232E-2</v>
      </c>
      <c r="CZ9" s="244">
        <f>LMdati!DA9</f>
        <v>2.4117647058823528</v>
      </c>
      <c r="DA9" s="245">
        <f>LMdati!DB9</f>
        <v>104</v>
      </c>
      <c r="DB9" s="46">
        <f>LMdati!DC9/LMdati!$DB9</f>
        <v>1.9230769230769232E-2</v>
      </c>
      <c r="DC9" s="45">
        <f>LMdati!DD9/LMdati!$DB9</f>
        <v>0.18269230769230768</v>
      </c>
      <c r="DD9" s="45">
        <f>LMdati!DE9/LMdati!$DB9</f>
        <v>0.57692307692307687</v>
      </c>
      <c r="DE9" s="45">
        <f>LMdati!DF9/LMdati!$DB9</f>
        <v>0.22115384615384615</v>
      </c>
      <c r="DF9" s="193">
        <f>LMdati!DG9</f>
        <v>104.65384615384616</v>
      </c>
      <c r="DG9" s="46">
        <f>LMdati!DH9/LMdati!$DN9</f>
        <v>0.65413533834586468</v>
      </c>
      <c r="DH9" s="46">
        <f>LMdati!DI9/LMdati!$DN9</f>
        <v>0.30827067669172931</v>
      </c>
      <c r="DI9" s="46">
        <f>LMdati!DJ9/LMdati!$DN9</f>
        <v>3.007518796992481E-2</v>
      </c>
      <c r="DJ9" s="46">
        <f>LMdati!DK9/LMdati!$DN9</f>
        <v>7.5187969924812026E-3</v>
      </c>
      <c r="DK9" s="46">
        <f>LMdati!DL9/LMdati!$DN9</f>
        <v>0</v>
      </c>
      <c r="DL9" s="244">
        <f>LMdati!DM9</f>
        <v>2.3909774436090228</v>
      </c>
      <c r="DM9" s="245">
        <f>LMdati!DN9</f>
        <v>133</v>
      </c>
      <c r="DN9" s="46">
        <f>LMdati!DO9/LMdati!$DN9</f>
        <v>4.5112781954887216E-2</v>
      </c>
      <c r="DO9" s="45">
        <f>LMdati!DP9/LMdati!$DN9</f>
        <v>0.18796992481203006</v>
      </c>
      <c r="DP9" s="45">
        <f>LMdati!DQ9/LMdati!$DN9</f>
        <v>0.63157894736842102</v>
      </c>
      <c r="DQ9" s="45">
        <f>LMdati!DR9/LMdati!$DN9</f>
        <v>0.13533834586466165</v>
      </c>
      <c r="DR9" s="193">
        <f>LMdati!DS9</f>
        <v>105.24861682508157</v>
      </c>
      <c r="DS9" s="46">
        <f>LMdati!DT9/LMdati!$DX9</f>
        <v>0.27941176470588236</v>
      </c>
      <c r="DT9" s="46">
        <f>LMdati!DU9/LMdati!$DX9</f>
        <v>0.66176470588235292</v>
      </c>
      <c r="DU9" s="46">
        <f>LMdati!DV9/LMdati!$DX9</f>
        <v>4.4117647058823532E-2</v>
      </c>
      <c r="DV9" s="46">
        <f>LMdati!DW9/LMdati!$DX9</f>
        <v>1.4705882352941176E-2</v>
      </c>
      <c r="DW9" s="47">
        <f>LMdati!DX9</f>
        <v>68</v>
      </c>
      <c r="DX9" s="46">
        <f>LMdati!DY9/LMdati!$DX9</f>
        <v>0.6470588235294118</v>
      </c>
      <c r="DY9" s="46">
        <f>LMdati!DZ9/LMdati!$DX9</f>
        <v>0.26470588235294118</v>
      </c>
      <c r="DZ9" s="46">
        <f>LMdati!EA9/LMdati!$DX9</f>
        <v>2.9411764705882353E-2</v>
      </c>
      <c r="EA9" s="46">
        <f>LMdati!EB9/LMdati!$DX9</f>
        <v>5.8823529411764705E-2</v>
      </c>
      <c r="EB9" s="192">
        <f>LMdati!EC9/LMdati!$DX9</f>
        <v>0</v>
      </c>
      <c r="EC9" s="46">
        <f>LMdati!ED9/LMdati!$EH9</f>
        <v>0.31958762886597936</v>
      </c>
      <c r="ED9" s="46">
        <f>LMdati!EE9/LMdati!$EH9</f>
        <v>0.55670103092783507</v>
      </c>
      <c r="EE9" s="46">
        <f>LMdati!EF9/LMdati!$EH9</f>
        <v>0.1134020618556701</v>
      </c>
      <c r="EF9" s="46">
        <f>LMdati!EG9/LMdati!$EH9</f>
        <v>1.0309278350515464E-2</v>
      </c>
      <c r="EG9" s="47">
        <f>LMdati!EH9</f>
        <v>97</v>
      </c>
      <c r="EH9" s="46">
        <f>LMdati!EI9/LMdati!$EH9</f>
        <v>0.5670103092783505</v>
      </c>
      <c r="EI9" s="46">
        <f>LMdati!EJ9/LMdati!$EH9</f>
        <v>0.23711340206185566</v>
      </c>
      <c r="EJ9" s="46">
        <f>LMdati!EK9/LMdati!$EH9</f>
        <v>6.1855670103092786E-2</v>
      </c>
      <c r="EK9" s="46">
        <f>LMdati!EL9/LMdati!$EH9</f>
        <v>8.247422680412371E-2</v>
      </c>
      <c r="EL9" s="192">
        <f>LMdati!EM9/LMdati!$EH9</f>
        <v>5.1546391752577317E-2</v>
      </c>
      <c r="EM9" s="46">
        <f>LMdati!EN9/LMdati!$ER9</f>
        <v>0.22033898305084745</v>
      </c>
      <c r="EN9" s="46">
        <f>LMdati!EO9/LMdati!$ER9</f>
        <v>0.61864406779661019</v>
      </c>
      <c r="EO9" s="46">
        <f>LMdati!EP9/LMdati!$ER9</f>
        <v>0.13559322033898305</v>
      </c>
      <c r="EP9" s="46">
        <f>LMdati!EQ9/LMdati!$ER9</f>
        <v>2.5423728813559324E-2</v>
      </c>
      <c r="EQ9" s="47">
        <f>LMdati!ER9</f>
        <v>118</v>
      </c>
      <c r="ER9" s="46">
        <f>LMdati!ES9/LMdati!$ER9</f>
        <v>0.63559322033898302</v>
      </c>
      <c r="ES9" s="46">
        <f>LMdati!ET9/LMdati!$ER9</f>
        <v>0.20338983050847459</v>
      </c>
      <c r="ET9" s="46">
        <f>LMdati!EU9/LMdati!$ER9</f>
        <v>5.0847457627118647E-2</v>
      </c>
      <c r="EU9" s="46">
        <f>LMdati!EV9/LMdati!$ER9</f>
        <v>8.4745762711864403E-2</v>
      </c>
      <c r="EV9" s="46">
        <f>LMdati!EW9/LMdati!$ER9</f>
        <v>2.5423728813559324E-2</v>
      </c>
    </row>
    <row r="10" spans="1:152" ht="10.5" customHeight="1" x14ac:dyDescent="0.2">
      <c r="A10" s="127">
        <v>488</v>
      </c>
      <c r="B10" s="127"/>
      <c r="C10" s="27">
        <v>12</v>
      </c>
      <c r="D10" s="28" t="s">
        <v>235</v>
      </c>
      <c r="E10" s="27" t="s">
        <v>111</v>
      </c>
      <c r="F10" s="27" t="s">
        <v>119</v>
      </c>
      <c r="G10" s="29">
        <f>LMdati!H10</f>
        <v>169</v>
      </c>
      <c r="H10" s="45">
        <f>LMdati!I10/LMdati!$H10</f>
        <v>8.8757396449704137E-2</v>
      </c>
      <c r="I10" s="45">
        <f>LMdati!J10/LMdati!$H10</f>
        <v>0.43786982248520712</v>
      </c>
      <c r="J10" s="45">
        <f>LMdati!K10/LMdati!$H10</f>
        <v>0.32544378698224852</v>
      </c>
      <c r="K10" s="45">
        <f>LMdati!L10/LMdati!$H10</f>
        <v>1.7751479289940829E-2</v>
      </c>
      <c r="L10" s="45">
        <f>LMdati!M10/LMdati!$H10</f>
        <v>0.13017751479289941</v>
      </c>
      <c r="M10" s="243">
        <f>LMdati!N10</f>
        <v>98.081081081081081</v>
      </c>
      <c r="N10" s="29">
        <f>LMdati!O10</f>
        <v>200</v>
      </c>
      <c r="O10" s="45">
        <f>LMdati!P10/LMdati!$O10</f>
        <v>0.15</v>
      </c>
      <c r="P10" s="45">
        <f>LMdati!Q10/LMdati!$O10</f>
        <v>0.315</v>
      </c>
      <c r="Q10" s="45">
        <f>LMdati!R10/LMdati!$O10</f>
        <v>0.35499999999999998</v>
      </c>
      <c r="R10" s="45">
        <f>LMdati!S10/LMdati!$O10</f>
        <v>5.0000000000000001E-3</v>
      </c>
      <c r="S10" s="45">
        <f>LMdati!T10/LMdati!$O10</f>
        <v>0.17499999999999999</v>
      </c>
      <c r="T10" s="243">
        <f>LMdati!U10</f>
        <v>98.589285714285708</v>
      </c>
      <c r="U10" s="29">
        <f>LMdati!V10</f>
        <v>197</v>
      </c>
      <c r="V10" s="45">
        <f>LMdati!W10/LMdati!$V10</f>
        <v>0.10152284263959391</v>
      </c>
      <c r="W10" s="45">
        <f>LMdati!X10/LMdati!$V10</f>
        <v>0.29441624365482233</v>
      </c>
      <c r="X10" s="45">
        <f>LMdati!Y10/LMdati!$V10</f>
        <v>0.38071065989847713</v>
      </c>
      <c r="Y10" s="45">
        <f>LMdati!Z10/LMdati!$V10</f>
        <v>5.076142131979695E-3</v>
      </c>
      <c r="Z10" s="45">
        <f>LMdati!AA10/LMdati!$V10</f>
        <v>0.21827411167512689</v>
      </c>
      <c r="AA10" s="243">
        <f>LMdati!AB10</f>
        <v>98.935483870967744</v>
      </c>
      <c r="AB10" s="29">
        <f>LMdati!AC10</f>
        <v>216</v>
      </c>
      <c r="AC10" s="45">
        <f>LMdati!AD10/LMdati!$AC10</f>
        <v>0.16203703703703703</v>
      </c>
      <c r="AD10" s="45">
        <f>LMdati!AE10/LMdati!$AC10</f>
        <v>0.34259259259259262</v>
      </c>
      <c r="AE10" s="45">
        <f>LMdati!AF10/LMdati!$AC10</f>
        <v>0.29166666666666669</v>
      </c>
      <c r="AF10" s="45">
        <f>LMdati!AG10/LMdati!$AC10</f>
        <v>1.8518518518518517E-2</v>
      </c>
      <c r="AG10" s="45">
        <f>LMdati!AH10/LMdati!$AC10</f>
        <v>0.18518518518518517</v>
      </c>
      <c r="AH10" s="243">
        <f>LMdati!AI10</f>
        <v>97.787356321839084</v>
      </c>
      <c r="AI10" s="184">
        <f>LMdati!AJ10/(LMdati!$H10-LMdati!$AM10)</f>
        <v>0.55660377358490565</v>
      </c>
      <c r="AJ10" s="184">
        <f>LMdati!AK10/(LMdati!$H10-LMdati!$AM10)</f>
        <v>0.40566037735849059</v>
      </c>
      <c r="AK10" s="184">
        <f>LMdati!AL10/(LMdati!$H10-LMdati!$AM10)</f>
        <v>3.7735849056603772E-2</v>
      </c>
      <c r="AL10" s="184"/>
      <c r="AM10" s="184">
        <f>LMdati!AN10/(LMdati!$O10-LMdati!$AQ10)</f>
        <v>0.49593495934959347</v>
      </c>
      <c r="AN10" s="184">
        <f>LMdati!AO10/(LMdati!$O10-LMdati!$AQ10)</f>
        <v>0.47967479674796748</v>
      </c>
      <c r="AO10" s="184">
        <f>LMdati!AP10/(LMdati!$O10-LMdati!$AQ10)</f>
        <v>3.2520325203252036E-2</v>
      </c>
      <c r="AP10" s="184"/>
      <c r="AQ10" s="184">
        <f>LMdati!AR10/(LMdati!$V10-LMdati!$AU10)</f>
        <v>0.41958041958041958</v>
      </c>
      <c r="AR10" s="184">
        <f>LMdati!AS10/(LMdati!$V10-LMdati!$AU10)</f>
        <v>0.5174825174825175</v>
      </c>
      <c r="AS10" s="184">
        <f>LMdati!AT10/(LMdati!$V10-LMdati!$AU10)</f>
        <v>6.2937062937062943E-2</v>
      </c>
      <c r="AT10" s="184"/>
      <c r="AU10" s="184">
        <f>LMdati!AV10/LMdati!$BC10</f>
        <v>0.18356164383561643</v>
      </c>
      <c r="AV10" s="184">
        <f>LMdati!AW10/LMdati!$BC10</f>
        <v>7.3972602739726029E-2</v>
      </c>
      <c r="AW10" s="184">
        <f>LMdati!AX10/LMdati!$BD10</f>
        <v>0.17480719794344474</v>
      </c>
      <c r="AX10" s="184">
        <f>LMdati!AY10/LMdati!$BD10</f>
        <v>9.5115681233933158E-2</v>
      </c>
      <c r="AY10" s="184">
        <f>LMdati!AZ10/LMdati!$BE10</f>
        <v>0.23762376237623761</v>
      </c>
      <c r="AZ10" s="184">
        <f>LMdati!BA10/LMdati!$BE10</f>
        <v>8.6633663366336627E-2</v>
      </c>
      <c r="BA10" s="30">
        <f>LMdati!BB10</f>
        <v>330</v>
      </c>
      <c r="BB10" s="30">
        <f>LMdati!BC10</f>
        <v>365</v>
      </c>
      <c r="BC10" s="30">
        <f>LMdati!BD10</f>
        <v>389</v>
      </c>
      <c r="BD10" s="30">
        <f>LMdati!BE10</f>
        <v>404</v>
      </c>
      <c r="BE10" s="46">
        <f>LMdati!BF10/(SUM(LMdati!$BF10:$BI10))</f>
        <v>2.4820378837361202E-2</v>
      </c>
      <c r="BF10" s="46">
        <f>LMdati!BG10/(SUM(LMdati!$BF10:$BI10))</f>
        <v>8.2299150881776612E-2</v>
      </c>
      <c r="BG10" s="46">
        <f>LMdati!BH10/(SUM(LMdati!$BF10:$BI10))</f>
        <v>0.36642717178314826</v>
      </c>
      <c r="BH10" s="46">
        <f>LMdati!BI10/(SUM(LMdati!$BF10:$BI10))</f>
        <v>0.52645329849771394</v>
      </c>
      <c r="BI10" s="185">
        <f>LMdati!BJ10</f>
        <v>3.3945133899412148</v>
      </c>
      <c r="BJ10" s="46">
        <f>LMdati!BK10/(SUM(LMdati!$BK10:$BN10))</f>
        <v>6.727629000653168E-2</v>
      </c>
      <c r="BK10" s="46">
        <f>LMdati!BL10/(SUM(LMdati!$BK10:$BN10))</f>
        <v>0.12736773350751143</v>
      </c>
      <c r="BL10" s="46">
        <f>LMdati!BM10/(SUM(LMdati!$BK10:$BN10))</f>
        <v>0.45460483344219466</v>
      </c>
      <c r="BM10" s="46">
        <f>LMdati!BN10/(SUM(LMdati!$BK10:$BN10))</f>
        <v>0.35075114304376226</v>
      </c>
      <c r="BN10" s="185">
        <v>3.0888308295231877</v>
      </c>
      <c r="BO10" s="46">
        <f>LMdati!BP10/(SUM(LMdati!$BP10:$BS10))</f>
        <v>2.0506634499396863E-2</v>
      </c>
      <c r="BP10" s="46">
        <f>LMdati!BQ10/(SUM(LMdati!$BP10:$BS10))</f>
        <v>8.9264173703256941E-2</v>
      </c>
      <c r="BQ10" s="46">
        <f>LMdati!BR10/(SUM(LMdati!$BP10:$BS10))</f>
        <v>0.37394451145958985</v>
      </c>
      <c r="BR10" s="46">
        <f>LMdati!BS10/(SUM(LMdati!$BP10:$BS10))</f>
        <v>0.51628468033775632</v>
      </c>
      <c r="BS10" s="185">
        <f>LMdati!BT10</f>
        <v>3.3860072376357055</v>
      </c>
      <c r="BT10" s="46">
        <f>LMdati!BU10/(SUM(LMdati!$BU10:$BX10))</f>
        <v>5.1869722557297951E-2</v>
      </c>
      <c r="BU10" s="46">
        <f>LMdati!BV10/(SUM(LMdati!$BU10:$BX10))</f>
        <v>0.12484921592279856</v>
      </c>
      <c r="BV10" s="46">
        <f>LMdati!BW10/(SUM(LMdati!$BU10:$BX10))</f>
        <v>0.48431845597104944</v>
      </c>
      <c r="BW10" s="46">
        <f>LMdati!BX10/(SUM(LMdati!$BU10:$BX10))</f>
        <v>0.33896260554885405</v>
      </c>
      <c r="BX10" s="187">
        <f>LMdati!BY10</f>
        <v>3.1103739445114598</v>
      </c>
      <c r="BY10" s="46">
        <f>LMdati!BZ10/(SUM(LMdati!$BZ10:$CC10))</f>
        <v>2.1751910640799531E-2</v>
      </c>
      <c r="BZ10" s="46">
        <f>LMdati!CA10/(SUM(LMdati!$BZ10:$CC10))</f>
        <v>7.5837742504409167E-2</v>
      </c>
      <c r="CA10" s="46">
        <f>LMdati!CB10/(SUM(LMdati!$BZ10:$CC10))</f>
        <v>0.34567901234567899</v>
      </c>
      <c r="CB10" s="46">
        <f>LMdati!CC10/(SUM(LMdati!$BZ10:$CC10))</f>
        <v>0.55673133450911227</v>
      </c>
      <c r="CC10" s="185">
        <f>LMdati!CD10</f>
        <v>3.437389770723104</v>
      </c>
      <c r="CD10" s="46">
        <f>LMdati!CE10/(SUM(LMdati!$CE10:$CH10))</f>
        <v>4.4679600235155791E-2</v>
      </c>
      <c r="CE10" s="46">
        <f>LMdati!CF10/(SUM(LMdati!$CE10:$CH10))</f>
        <v>0.13462669018224574</v>
      </c>
      <c r="CF10" s="46">
        <f>LMdati!CG10/(SUM(LMdati!$CE10:$CH10))</f>
        <v>0.46502057613168724</v>
      </c>
      <c r="CG10" s="46">
        <f>LMdati!CH10/(SUM(LMdati!$CE10:$CH10))</f>
        <v>0.35567313345091123</v>
      </c>
      <c r="CH10" s="186">
        <f>LMdati!CI10</f>
        <v>3.1316872427983538</v>
      </c>
      <c r="CI10" s="46">
        <f>LMdati!CJ10/LMdati!$CP10</f>
        <v>0.60544217687074831</v>
      </c>
      <c r="CJ10" s="46">
        <f>LMdati!CK10/LMdati!$CP10</f>
        <v>0.26530612244897961</v>
      </c>
      <c r="CK10" s="46">
        <f>LMdati!CL10/LMdati!$CP10</f>
        <v>6.1224489795918366E-2</v>
      </c>
      <c r="CL10" s="46">
        <f>LMdati!CM10/LMdati!$CP10</f>
        <v>3.4013605442176874E-2</v>
      </c>
      <c r="CM10" s="46">
        <f>LMdati!CN10/LMdati!$CP10</f>
        <v>3.4013605442176874E-2</v>
      </c>
      <c r="CN10" s="244">
        <f>LMdati!CO10</f>
        <v>2.507042253521127</v>
      </c>
      <c r="CO10" s="245">
        <f>LMdati!CP10</f>
        <v>147</v>
      </c>
      <c r="CP10" s="46">
        <f>LMdati!CQ10/LMdati!$CP10</f>
        <v>2.7210884353741496E-2</v>
      </c>
      <c r="CQ10" s="45">
        <f>LMdati!CR10/LMdati!$CP10</f>
        <v>0.14965986394557823</v>
      </c>
      <c r="CR10" s="45">
        <f>LMdati!CS10/LMdati!$CP10</f>
        <v>0.63945578231292521</v>
      </c>
      <c r="CS10" s="45">
        <f>LMdati!CT10/LMdati!$CP10</f>
        <v>0.18367346938775511</v>
      </c>
      <c r="CT10" s="193">
        <f>LMdati!CU10</f>
        <v>105.4421768707483</v>
      </c>
      <c r="CU10" s="46">
        <f>LMdati!CV10/LMdati!$DB10</f>
        <v>0.70238095238095233</v>
      </c>
      <c r="CV10" s="46">
        <f>LMdati!CW10/LMdati!$DB10</f>
        <v>0.22619047619047619</v>
      </c>
      <c r="CW10" s="46">
        <f>LMdati!CX10/LMdati!$DB10</f>
        <v>2.976190476190476E-2</v>
      </c>
      <c r="CX10" s="46">
        <f>LMdati!CY10/LMdati!$DB10</f>
        <v>1.7857142857142856E-2</v>
      </c>
      <c r="CY10" s="46">
        <f>LMdati!CZ10/LMdati!$DB10</f>
        <v>2.3809523809523808E-2</v>
      </c>
      <c r="CZ10" s="244">
        <f>LMdati!DA10</f>
        <v>2.3475609756097562</v>
      </c>
      <c r="DA10" s="245">
        <f>LMdati!DB10</f>
        <v>168</v>
      </c>
      <c r="DB10" s="46">
        <f>LMdati!DC10/LMdati!$DB10</f>
        <v>1.7857142857142856E-2</v>
      </c>
      <c r="DC10" s="45">
        <f>LMdati!DD10/LMdati!$DB10</f>
        <v>0.14880952380952381</v>
      </c>
      <c r="DD10" s="45">
        <f>LMdati!DE10/LMdati!$DB10</f>
        <v>0.72023809523809523</v>
      </c>
      <c r="DE10" s="45">
        <f>LMdati!DF10/LMdati!$DB10</f>
        <v>0.1130952380952381</v>
      </c>
      <c r="DF10" s="193">
        <f>LMdati!DG10</f>
        <v>105.30952380952381</v>
      </c>
      <c r="DG10" s="46">
        <f>LMdati!DH10/LMdati!$DN10</f>
        <v>0.68208092485549132</v>
      </c>
      <c r="DH10" s="46">
        <f>LMdati!DI10/LMdati!$DN10</f>
        <v>0.20231213872832371</v>
      </c>
      <c r="DI10" s="46">
        <f>LMdati!DJ10/LMdati!$DN10</f>
        <v>4.046242774566474E-2</v>
      </c>
      <c r="DJ10" s="46">
        <f>LMdati!DK10/LMdati!$DN10</f>
        <v>1.1560693641618497E-2</v>
      </c>
      <c r="DK10" s="46">
        <f>LMdati!DL10/LMdati!$DN10</f>
        <v>6.358381502890173E-2</v>
      </c>
      <c r="DL10" s="244">
        <f>LMdati!DM10</f>
        <v>2.3395061728395063</v>
      </c>
      <c r="DM10" s="245">
        <f>LMdati!DN10</f>
        <v>173</v>
      </c>
      <c r="DN10" s="46">
        <f>LMdati!DO10/LMdati!$DN10</f>
        <v>1.1560693641618497E-2</v>
      </c>
      <c r="DO10" s="45">
        <f>LMdati!DP10/LMdati!$DN10</f>
        <v>0.16184971098265896</v>
      </c>
      <c r="DP10" s="45">
        <f>LMdati!DQ10/LMdati!$DN10</f>
        <v>0.61849710982658956</v>
      </c>
      <c r="DQ10" s="45">
        <f>LMdati!DR10/LMdati!$DN10</f>
        <v>0.20809248554913296</v>
      </c>
      <c r="DR10" s="193">
        <f>LMdati!DS10</f>
        <v>102.40231213872832</v>
      </c>
      <c r="DS10" s="46">
        <f>LMdati!DT10/LMdati!$DX10</f>
        <v>0.40625</v>
      </c>
      <c r="DT10" s="46">
        <f>LMdati!DU10/LMdati!$DX10</f>
        <v>0.453125</v>
      </c>
      <c r="DU10" s="46">
        <f>LMdati!DV10/LMdati!$DX10</f>
        <v>0.1328125</v>
      </c>
      <c r="DV10" s="46">
        <f>LMdati!DW10/LMdati!$DX10</f>
        <v>7.8125E-3</v>
      </c>
      <c r="DW10" s="47">
        <f>LMdati!DX10</f>
        <v>128</v>
      </c>
      <c r="DX10" s="46">
        <f>LMdati!DY10/LMdati!$DX10</f>
        <v>0.59375</v>
      </c>
      <c r="DY10" s="46">
        <f>LMdati!DZ10/LMdati!$DX10</f>
        <v>0.2578125</v>
      </c>
      <c r="DZ10" s="46">
        <f>LMdati!EA10/LMdati!$DX10</f>
        <v>5.46875E-2</v>
      </c>
      <c r="EA10" s="46">
        <f>LMdati!EB10/LMdati!$DX10</f>
        <v>7.03125E-2</v>
      </c>
      <c r="EB10" s="192">
        <f>LMdati!EC10/LMdati!$DX10</f>
        <v>2.34375E-2</v>
      </c>
      <c r="EC10" s="46">
        <f>LMdati!ED10/LMdati!$EH10</f>
        <v>0.34857142857142859</v>
      </c>
      <c r="ED10" s="46">
        <f>LMdati!EE10/LMdati!$EH10</f>
        <v>0.56000000000000005</v>
      </c>
      <c r="EE10" s="46">
        <f>LMdati!EF10/LMdati!$EH10</f>
        <v>0.08</v>
      </c>
      <c r="EF10" s="46">
        <f>LMdati!EG10/LMdati!$EH10</f>
        <v>1.1428571428571429E-2</v>
      </c>
      <c r="EG10" s="47">
        <f>LMdati!EH10</f>
        <v>175</v>
      </c>
      <c r="EH10" s="46">
        <f>LMdati!EI10/LMdati!$EH10</f>
        <v>0.68571428571428572</v>
      </c>
      <c r="EI10" s="46">
        <f>LMdati!EJ10/LMdati!$EH10</f>
        <v>0.18857142857142858</v>
      </c>
      <c r="EJ10" s="46">
        <f>LMdati!EK10/LMdati!$EH10</f>
        <v>4.5714285714285714E-2</v>
      </c>
      <c r="EK10" s="46">
        <f>LMdati!EL10/LMdati!$EH10</f>
        <v>4.5714285714285714E-2</v>
      </c>
      <c r="EL10" s="192">
        <f>LMdati!EM10/LMdati!$EH10</f>
        <v>3.4285714285714287E-2</v>
      </c>
      <c r="EM10" s="46">
        <f>LMdati!EN10/LMdati!$ER10</f>
        <v>0.29192546583850931</v>
      </c>
      <c r="EN10" s="46">
        <f>LMdati!EO10/LMdati!$ER10</f>
        <v>0.60869565217391308</v>
      </c>
      <c r="EO10" s="46">
        <f>LMdati!EP10/LMdati!$ER10</f>
        <v>8.0745341614906832E-2</v>
      </c>
      <c r="EP10" s="46">
        <f>LMdati!EQ10/LMdati!$ER10</f>
        <v>1.8633540372670808E-2</v>
      </c>
      <c r="EQ10" s="47">
        <f>LMdati!ER10</f>
        <v>161</v>
      </c>
      <c r="ER10" s="46">
        <f>LMdati!ES10/LMdati!$ER10</f>
        <v>0.6149068322981367</v>
      </c>
      <c r="ES10" s="46">
        <f>LMdati!ET10/LMdati!$ER10</f>
        <v>0.27950310559006208</v>
      </c>
      <c r="ET10" s="46">
        <f>LMdati!EU10/LMdati!$ER10</f>
        <v>3.1055900621118012E-2</v>
      </c>
      <c r="EU10" s="46">
        <f>LMdati!EV10/LMdati!$ER10</f>
        <v>4.9689440993788817E-2</v>
      </c>
      <c r="EV10" s="46">
        <f>LMdati!EW10/LMdati!$ER10</f>
        <v>2.4844720496894408E-2</v>
      </c>
    </row>
    <row r="11" spans="1:152" ht="10.5" customHeight="1" x14ac:dyDescent="0.2">
      <c r="A11" s="127">
        <v>439</v>
      </c>
      <c r="B11" s="127"/>
      <c r="C11" s="27">
        <v>14</v>
      </c>
      <c r="D11" s="28" t="s">
        <v>236</v>
      </c>
      <c r="E11" s="27" t="s">
        <v>124</v>
      </c>
      <c r="F11" s="27" t="s">
        <v>119</v>
      </c>
      <c r="G11" s="29">
        <f>LMdati!H11</f>
        <v>17</v>
      </c>
      <c r="H11" s="45">
        <f>LMdati!I11/LMdati!$H11</f>
        <v>0.11764705882352941</v>
      </c>
      <c r="I11" s="45">
        <f>LMdati!J11/LMdati!$H11</f>
        <v>0</v>
      </c>
      <c r="J11" s="45">
        <f>LMdati!K11/LMdati!$H11</f>
        <v>0</v>
      </c>
      <c r="K11" s="45">
        <f>LMdati!L11/LMdati!$H11</f>
        <v>0</v>
      </c>
      <c r="L11" s="45">
        <f>LMdati!M11/LMdati!$H11</f>
        <v>0.88235294117647056</v>
      </c>
      <c r="M11" s="243">
        <f>LMdati!N11</f>
        <v>90</v>
      </c>
      <c r="N11" s="29">
        <f>LMdati!O11</f>
        <v>17</v>
      </c>
      <c r="O11" s="45">
        <f>LMdati!P11/LMdati!$O11</f>
        <v>0</v>
      </c>
      <c r="P11" s="45">
        <f>LMdati!Q11/LMdati!$O11</f>
        <v>0.11764705882352941</v>
      </c>
      <c r="Q11" s="45">
        <f>LMdati!R11/LMdati!$O11</f>
        <v>0.11764705882352941</v>
      </c>
      <c r="R11" s="45">
        <f>LMdati!S11/LMdati!$O11</f>
        <v>0</v>
      </c>
      <c r="S11" s="45">
        <f>LMdati!T11/LMdati!$O11</f>
        <v>0.76470588235294112</v>
      </c>
      <c r="T11" s="243">
        <f>LMdati!U11</f>
        <v>103.5</v>
      </c>
      <c r="U11" s="29">
        <f>LMdati!V11</f>
        <v>0</v>
      </c>
      <c r="V11" s="45"/>
      <c r="W11" s="45"/>
      <c r="X11" s="45"/>
      <c r="Y11" s="45"/>
      <c r="Z11" s="45"/>
      <c r="AA11" s="243"/>
      <c r="AB11" s="29">
        <f>LMdati!AC11</f>
        <v>0</v>
      </c>
      <c r="AC11" s="45"/>
      <c r="AD11" s="45"/>
      <c r="AE11" s="45"/>
      <c r="AF11" s="45"/>
      <c r="AG11" s="45"/>
      <c r="AH11" s="243"/>
      <c r="AI11" s="184">
        <f>LMdati!AJ11/(LMdati!$H11-LMdati!$AM11)</f>
        <v>0.9285714285714286</v>
      </c>
      <c r="AJ11" s="184">
        <f>LMdati!AK11/(LMdati!$H11-LMdati!$AM11)</f>
        <v>0</v>
      </c>
      <c r="AK11" s="184">
        <f>LMdati!AL11/(LMdati!$H11-LMdati!$AM11)</f>
        <v>7.1428571428571425E-2</v>
      </c>
      <c r="AL11" s="184"/>
      <c r="AM11" s="184">
        <f>LMdati!AN11/(LMdati!$O11-LMdati!$AQ11)</f>
        <v>0.83333333333333337</v>
      </c>
      <c r="AN11" s="184">
        <f>LMdati!AO11/(LMdati!$O11-LMdati!$AQ11)</f>
        <v>0.16666666666666666</v>
      </c>
      <c r="AO11" s="184">
        <f>LMdati!AP11/(LMdati!$O11-LMdati!$AQ11)</f>
        <v>0</v>
      </c>
      <c r="AP11" s="184"/>
      <c r="AQ11" s="184"/>
      <c r="AR11" s="184"/>
      <c r="AS11" s="184"/>
      <c r="AT11" s="184"/>
      <c r="AU11" s="184">
        <f>LMdati!AV11/LMdati!$BC11</f>
        <v>0.21212121212121213</v>
      </c>
      <c r="AV11" s="184">
        <f>LMdati!AW11/LMdati!$BC11</f>
        <v>0</v>
      </c>
      <c r="AW11" s="184">
        <f>LMdati!AX11/LMdati!$BD11</f>
        <v>0</v>
      </c>
      <c r="AX11" s="184">
        <f>LMdati!AY11/LMdati!$BD11</f>
        <v>5.8823529411764705E-2</v>
      </c>
      <c r="AY11" s="184"/>
      <c r="AZ11" s="184"/>
      <c r="BA11" s="30">
        <f>LMdati!BB11</f>
        <v>35</v>
      </c>
      <c r="BB11" s="30">
        <f>LMdati!BC11</f>
        <v>33</v>
      </c>
      <c r="BC11" s="30">
        <f>LMdati!BD11</f>
        <v>17</v>
      </c>
      <c r="BD11" s="30">
        <f>LMdati!BE11</f>
        <v>0</v>
      </c>
      <c r="BE11" s="46">
        <f>LMdati!BF11/(SUM(LMdati!$BF11:$BI11))</f>
        <v>3.7383177570093455E-2</v>
      </c>
      <c r="BF11" s="46">
        <f>LMdati!BG11/(SUM(LMdati!$BF11:$BI11))</f>
        <v>0.10747663551401869</v>
      </c>
      <c r="BG11" s="46">
        <f>LMdati!BH11/(SUM(LMdati!$BF11:$BI11))</f>
        <v>0.34112149532710279</v>
      </c>
      <c r="BH11" s="46">
        <f>LMdati!BI11/(SUM(LMdati!$BF11:$BI11))</f>
        <v>0.51401869158878499</v>
      </c>
      <c r="BI11" s="185">
        <f>LMdati!BJ11</f>
        <v>3.3317757009345796</v>
      </c>
      <c r="BJ11" s="46">
        <f>LMdati!BK11/(SUM(LMdati!$BK11:$BN11))</f>
        <v>4.6728971962616821E-2</v>
      </c>
      <c r="BK11" s="46">
        <f>LMdati!BL11/(SUM(LMdati!$BK11:$BN11))</f>
        <v>0.12616822429906541</v>
      </c>
      <c r="BL11" s="46">
        <f>LMdati!BM11/(SUM(LMdati!$BK11:$BN11))</f>
        <v>0.42056074766355139</v>
      </c>
      <c r="BM11" s="46">
        <f>LMdati!BN11/(SUM(LMdati!$BK11:$BN11))</f>
        <v>0.40654205607476634</v>
      </c>
      <c r="BN11" s="185">
        <v>3.1869158878504673</v>
      </c>
      <c r="BO11" s="46">
        <f>LMdati!BP11/(SUM(LMdati!$BP11:$BS11))</f>
        <v>4.3010752688172046E-2</v>
      </c>
      <c r="BP11" s="46">
        <f>LMdati!BQ11/(SUM(LMdati!$BP11:$BS11))</f>
        <v>5.3763440860215055E-2</v>
      </c>
      <c r="BQ11" s="46">
        <f>LMdati!BR11/(SUM(LMdati!$BP11:$BS11))</f>
        <v>0.34408602150537637</v>
      </c>
      <c r="BR11" s="46">
        <f>LMdati!BS11/(SUM(LMdati!$BP11:$BS11))</f>
        <v>0.55913978494623651</v>
      </c>
      <c r="BS11" s="185">
        <f>LMdati!BT11</f>
        <v>3.4193548387096775</v>
      </c>
      <c r="BT11" s="46">
        <f>LMdati!BU11/(SUM(LMdati!$BU11:$BX11))</f>
        <v>2.1505376344086023E-2</v>
      </c>
      <c r="BU11" s="46">
        <f>LMdati!BV11/(SUM(LMdati!$BU11:$BX11))</f>
        <v>0.13978494623655913</v>
      </c>
      <c r="BV11" s="46">
        <f>LMdati!BW11/(SUM(LMdati!$BU11:$BX11))</f>
        <v>0.33333333333333331</v>
      </c>
      <c r="BW11" s="46">
        <f>LMdati!BX11/(SUM(LMdati!$BU11:$BX11))</f>
        <v>0.5053763440860215</v>
      </c>
      <c r="BX11" s="187">
        <f>LMdati!BY11</f>
        <v>3.3225806451612905</v>
      </c>
      <c r="BY11" s="46">
        <f>LMdati!BZ11/(SUM(LMdati!$BZ11:$CC11))</f>
        <v>0</v>
      </c>
      <c r="BZ11" s="46">
        <f>LMdati!CA11/(SUM(LMdati!$BZ11:$CC11))</f>
        <v>0</v>
      </c>
      <c r="CA11" s="46">
        <f>LMdati!CB11/(SUM(LMdati!$BZ11:$CC11))</f>
        <v>0.25</v>
      </c>
      <c r="CB11" s="46">
        <f>LMdati!CC11/(SUM(LMdati!$BZ11:$CC11))</f>
        <v>0.75</v>
      </c>
      <c r="CC11" s="185">
        <f>LMdati!CD11</f>
        <v>3.75</v>
      </c>
      <c r="CD11" s="46">
        <f>LMdati!CE11/(SUM(LMdati!$CE11:$CH11))</f>
        <v>0</v>
      </c>
      <c r="CE11" s="46">
        <f>LMdati!CF11/(SUM(LMdati!$CE11:$CH11))</f>
        <v>0.125</v>
      </c>
      <c r="CF11" s="46">
        <f>LMdati!CG11/(SUM(LMdati!$CE11:$CH11))</f>
        <v>0.125</v>
      </c>
      <c r="CG11" s="46">
        <f>LMdati!CH11/(SUM(LMdati!$CE11:$CH11))</f>
        <v>0.75</v>
      </c>
      <c r="CH11" s="186">
        <f>LMdati!CI11</f>
        <v>3.625</v>
      </c>
      <c r="CI11" s="46">
        <f>LMdati!CJ11/LMdati!$CP11</f>
        <v>0.5714285714285714</v>
      </c>
      <c r="CJ11" s="46">
        <f>LMdati!CK11/LMdati!$CP11</f>
        <v>0.21428571428571427</v>
      </c>
      <c r="CK11" s="46">
        <f>LMdati!CL11/LMdati!$CP11</f>
        <v>7.1428571428571425E-2</v>
      </c>
      <c r="CL11" s="46">
        <f>LMdati!CM11/LMdati!$CP11</f>
        <v>0.14285714285714285</v>
      </c>
      <c r="CM11" s="46">
        <f>LMdati!CN11/LMdati!$CP11</f>
        <v>0</v>
      </c>
      <c r="CN11" s="244">
        <f>LMdati!CO11</f>
        <v>2.7857142857142856</v>
      </c>
      <c r="CO11" s="245">
        <f>LMdati!CP11</f>
        <v>14</v>
      </c>
      <c r="CP11" s="46">
        <f>LMdati!CQ11/LMdati!$CP11</f>
        <v>7.1428571428571425E-2</v>
      </c>
      <c r="CQ11" s="45">
        <f>LMdati!CR11/LMdati!$CP11</f>
        <v>0.21428571428571427</v>
      </c>
      <c r="CR11" s="45">
        <f>LMdati!CS11/LMdati!$CP11</f>
        <v>0.6428571428571429</v>
      </c>
      <c r="CS11" s="45">
        <f>LMdati!CT11/LMdati!$CP11</f>
        <v>7.1428571428571425E-2</v>
      </c>
      <c r="CT11" s="193">
        <f>LMdati!CU11</f>
        <v>103.07142857142857</v>
      </c>
      <c r="CU11" s="46">
        <f>LMdati!CV11/LMdati!$DB11</f>
        <v>0.70588235294117652</v>
      </c>
      <c r="CV11" s="46">
        <f>LMdati!CW11/LMdati!$DB11</f>
        <v>0.23529411764705882</v>
      </c>
      <c r="CW11" s="46">
        <f>LMdati!CX11/LMdati!$DB11</f>
        <v>0</v>
      </c>
      <c r="CX11" s="46">
        <f>LMdati!CY11/LMdati!$DB11</f>
        <v>5.8823529411764705E-2</v>
      </c>
      <c r="CY11" s="46">
        <f>LMdati!CZ11/LMdati!$DB11</f>
        <v>0</v>
      </c>
      <c r="CZ11" s="244">
        <f>LMdati!DA11</f>
        <v>2.4117647058823528</v>
      </c>
      <c r="DA11" s="245">
        <f>LMdati!DB11</f>
        <v>17</v>
      </c>
      <c r="DB11" s="46">
        <f>LMdati!DC11/LMdati!$DB11</f>
        <v>0.17647058823529413</v>
      </c>
      <c r="DC11" s="45">
        <f>LMdati!DD11/LMdati!$DB11</f>
        <v>0.29411764705882354</v>
      </c>
      <c r="DD11" s="45">
        <f>LMdati!DE11/LMdati!$DB11</f>
        <v>0.47058823529411764</v>
      </c>
      <c r="DE11" s="45">
        <f>LMdati!DF11/LMdati!$DB11</f>
        <v>5.8823529411764705E-2</v>
      </c>
      <c r="DF11" s="193">
        <f>LMdati!DG11</f>
        <v>99.588235294117652</v>
      </c>
      <c r="DG11" s="46">
        <f>LMdati!DH11/LMdati!$DN11</f>
        <v>0.6470588235294118</v>
      </c>
      <c r="DH11" s="46">
        <f>LMdati!DI11/LMdati!$DN11</f>
        <v>0.29411764705882354</v>
      </c>
      <c r="DI11" s="46">
        <f>LMdati!DJ11/LMdati!$DN11</f>
        <v>5.8823529411764705E-2</v>
      </c>
      <c r="DJ11" s="46">
        <f>LMdati!DK11/LMdati!$DN11</f>
        <v>0</v>
      </c>
      <c r="DK11" s="46">
        <f>LMdati!DL11/LMdati!$DN11</f>
        <v>0</v>
      </c>
      <c r="DL11" s="244">
        <f>LMdati!DM11</f>
        <v>2.4117647058823528</v>
      </c>
      <c r="DM11" s="245">
        <f>LMdati!DN11</f>
        <v>17</v>
      </c>
      <c r="DN11" s="46">
        <f>LMdati!DO11/LMdati!$DN11</f>
        <v>5.8823529411764705E-2</v>
      </c>
      <c r="DO11" s="45">
        <f>LMdati!DP11/LMdati!$DN11</f>
        <v>0.29411764705882354</v>
      </c>
      <c r="DP11" s="45">
        <f>LMdati!DQ11/LMdati!$DN11</f>
        <v>0.41176470588235292</v>
      </c>
      <c r="DQ11" s="45">
        <f>LMdati!DR11/LMdati!$DN11</f>
        <v>0.23529411764705882</v>
      </c>
      <c r="DR11" s="193">
        <f>LMdati!DS11</f>
        <v>103.34389140271493</v>
      </c>
      <c r="DS11" s="46">
        <f>LMdati!DT11/LMdati!$DX11</f>
        <v>0.29411764705882354</v>
      </c>
      <c r="DT11" s="46">
        <f>LMdati!DU11/LMdati!$DX11</f>
        <v>0.52941176470588236</v>
      </c>
      <c r="DU11" s="46">
        <f>LMdati!DV11/LMdati!$DX11</f>
        <v>0.17647058823529413</v>
      </c>
      <c r="DV11" s="46">
        <f>LMdati!DW11/LMdati!$DX11</f>
        <v>0</v>
      </c>
      <c r="DW11" s="47">
        <f>LMdati!DX11</f>
        <v>17</v>
      </c>
      <c r="DX11" s="46">
        <f>LMdati!DY11/LMdati!$DX11</f>
        <v>0.58823529411764708</v>
      </c>
      <c r="DY11" s="46">
        <f>LMdati!DZ11/LMdati!$DX11</f>
        <v>0.23529411764705882</v>
      </c>
      <c r="DZ11" s="46">
        <f>LMdati!EA11/LMdati!$DX11</f>
        <v>5.8823529411764705E-2</v>
      </c>
      <c r="EA11" s="46">
        <f>LMdati!EB11/LMdati!$DX11</f>
        <v>0.11764705882352941</v>
      </c>
      <c r="EB11" s="192">
        <f>LMdati!EC11/LMdati!$DX11</f>
        <v>0</v>
      </c>
      <c r="EC11" s="46">
        <f>LMdati!ED11/LMdati!$EH11</f>
        <v>0.3888888888888889</v>
      </c>
      <c r="ED11" s="46">
        <f>LMdati!EE11/LMdati!$EH11</f>
        <v>0.3888888888888889</v>
      </c>
      <c r="EE11" s="46">
        <f>LMdati!EF11/LMdati!$EH11</f>
        <v>0.22222222222222221</v>
      </c>
      <c r="EF11" s="46">
        <f>LMdati!EG11/LMdati!$EH11</f>
        <v>0</v>
      </c>
      <c r="EG11" s="47">
        <f>LMdati!EH11</f>
        <v>18</v>
      </c>
      <c r="EH11" s="46">
        <f>LMdati!EI11/LMdati!$EH11</f>
        <v>0.33333333333333331</v>
      </c>
      <c r="EI11" s="46">
        <f>LMdati!EJ11/LMdati!$EH11</f>
        <v>0.3888888888888889</v>
      </c>
      <c r="EJ11" s="46">
        <f>LMdati!EK11/LMdati!$EH11</f>
        <v>0</v>
      </c>
      <c r="EK11" s="46">
        <f>LMdati!EL11/LMdati!$EH11</f>
        <v>0.1111111111111111</v>
      </c>
      <c r="EL11" s="192">
        <f>LMdati!EM11/LMdati!$EH11</f>
        <v>0.16666666666666666</v>
      </c>
      <c r="EM11" s="46">
        <f>LMdati!EN11/LMdati!$ER11</f>
        <v>0.5</v>
      </c>
      <c r="EN11" s="46">
        <f>LMdati!EO11/LMdati!$ER11</f>
        <v>0.33333333333333331</v>
      </c>
      <c r="EO11" s="46">
        <f>LMdati!EP11/LMdati!$ER11</f>
        <v>8.3333333333333329E-2</v>
      </c>
      <c r="EP11" s="46">
        <f>LMdati!EQ11/LMdati!$ER11</f>
        <v>8.3333333333333329E-2</v>
      </c>
      <c r="EQ11" s="47">
        <f>LMdati!ER11</f>
        <v>12</v>
      </c>
      <c r="ER11" s="46">
        <f>LMdati!ES11/LMdati!$ER11</f>
        <v>0.33333333333333331</v>
      </c>
      <c r="ES11" s="46">
        <f>LMdati!ET11/LMdati!$ER11</f>
        <v>0.41666666666666669</v>
      </c>
      <c r="ET11" s="46">
        <f>LMdati!EU11/LMdati!$ER11</f>
        <v>0</v>
      </c>
      <c r="EU11" s="46">
        <f>LMdati!EV11/LMdati!$ER11</f>
        <v>0.16666666666666666</v>
      </c>
      <c r="EV11" s="46">
        <f>LMdati!EW11/LMdati!$ER11</f>
        <v>8.3333333333333329E-2</v>
      </c>
    </row>
    <row r="12" spans="1:152" ht="10.5" customHeight="1" x14ac:dyDescent="0.2">
      <c r="A12" s="127">
        <v>437</v>
      </c>
      <c r="B12" s="127"/>
      <c r="C12" s="27">
        <v>15</v>
      </c>
      <c r="D12" s="28" t="s">
        <v>237</v>
      </c>
      <c r="E12" s="27" t="s">
        <v>126</v>
      </c>
      <c r="F12" s="27" t="s">
        <v>119</v>
      </c>
      <c r="G12" s="29">
        <f>LMdati!H12</f>
        <v>36</v>
      </c>
      <c r="H12" s="45">
        <f>LMdati!I12/LMdati!$H12</f>
        <v>0.1388888888888889</v>
      </c>
      <c r="I12" s="45">
        <f>LMdati!J12/LMdati!$H12</f>
        <v>5.5555555555555552E-2</v>
      </c>
      <c r="J12" s="45">
        <f>LMdati!K12/LMdati!$H12</f>
        <v>0</v>
      </c>
      <c r="K12" s="45">
        <f>LMdati!L12/LMdati!$H12</f>
        <v>2.7777777777777776E-2</v>
      </c>
      <c r="L12" s="45">
        <f>LMdati!M12/LMdati!$H12</f>
        <v>0.77777777777777779</v>
      </c>
      <c r="M12" s="243">
        <f>LMdati!N12</f>
        <v>98.875</v>
      </c>
      <c r="N12" s="29">
        <f>LMdati!O12</f>
        <v>38</v>
      </c>
      <c r="O12" s="45">
        <f>LMdati!P12/LMdati!$O12</f>
        <v>0.13157894736842105</v>
      </c>
      <c r="P12" s="45">
        <f>LMdati!Q12/LMdati!$O12</f>
        <v>0.21052631578947367</v>
      </c>
      <c r="Q12" s="45">
        <f>LMdati!R12/LMdati!$O12</f>
        <v>5.2631578947368418E-2</v>
      </c>
      <c r="R12" s="45">
        <f>LMdati!S12/LMdati!$O12</f>
        <v>2.6315789473684209E-2</v>
      </c>
      <c r="S12" s="45">
        <f>LMdati!T12/LMdati!$O12</f>
        <v>0.57894736842105265</v>
      </c>
      <c r="T12" s="243">
        <f>LMdati!U12</f>
        <v>97.13333333333334</v>
      </c>
      <c r="U12" s="29">
        <f>LMdati!V12</f>
        <v>47</v>
      </c>
      <c r="V12" s="45">
        <f>LMdati!W12/LMdati!$V12</f>
        <v>0.10638297872340426</v>
      </c>
      <c r="W12" s="45">
        <f>LMdati!X12/LMdati!$V12</f>
        <v>0.10638297872340426</v>
      </c>
      <c r="X12" s="45">
        <f>LMdati!Y12/LMdati!$V12</f>
        <v>6.3829787234042548E-2</v>
      </c>
      <c r="Y12" s="45">
        <f>LMdati!Z12/LMdati!$V12</f>
        <v>0</v>
      </c>
      <c r="Z12" s="45">
        <f>LMdati!AA12/LMdati!$V12</f>
        <v>0.72340425531914898</v>
      </c>
      <c r="AA12" s="243">
        <f>LMdati!AB12</f>
        <v>98.583333333333329</v>
      </c>
      <c r="AB12" s="29">
        <f>LMdati!AC12</f>
        <v>65</v>
      </c>
      <c r="AC12" s="45">
        <f>LMdati!AD12/LMdati!$AC12</f>
        <v>7.6923076923076927E-2</v>
      </c>
      <c r="AD12" s="45">
        <f>LMdati!AE12/LMdati!$AC12</f>
        <v>0.12307692307692308</v>
      </c>
      <c r="AE12" s="45">
        <f>LMdati!AF12/LMdati!$AC12</f>
        <v>4.6153846153846156E-2</v>
      </c>
      <c r="AF12" s="45">
        <f>LMdati!AG12/LMdati!$AC12</f>
        <v>0</v>
      </c>
      <c r="AG12" s="45">
        <f>LMdati!AH12/LMdati!$AC12</f>
        <v>0.75384615384615383</v>
      </c>
      <c r="AH12" s="243">
        <f>LMdati!AI12</f>
        <v>97.125</v>
      </c>
      <c r="AI12" s="184">
        <f>LMdati!AJ12/(LMdati!$H12-LMdati!$AM12)</f>
        <v>0.13793103448275862</v>
      </c>
      <c r="AJ12" s="184">
        <f>LMdati!AK12/(LMdati!$H12-LMdati!$AM12)</f>
        <v>0.86206896551724133</v>
      </c>
      <c r="AK12" s="184">
        <f>LMdati!AL12/(LMdati!$H12-LMdati!$AM12)</f>
        <v>0</v>
      </c>
      <c r="AL12" s="184"/>
      <c r="AM12" s="184">
        <f>LMdati!AN12/(LMdati!$O12-LMdati!$AQ12)</f>
        <v>0.21739130434782608</v>
      </c>
      <c r="AN12" s="184">
        <f>LMdati!AO12/(LMdati!$O12-LMdati!$AQ12)</f>
        <v>0.69565217391304346</v>
      </c>
      <c r="AO12" s="184">
        <f>LMdati!AP12/(LMdati!$O12-LMdati!$AQ12)</f>
        <v>8.6956521739130432E-2</v>
      </c>
      <c r="AP12" s="184"/>
      <c r="AQ12" s="184">
        <f>LMdati!AR12/(LMdati!$V12-LMdati!$AU12)</f>
        <v>0.16666666666666666</v>
      </c>
      <c r="AR12" s="184">
        <f>LMdati!AS12/(LMdati!$V12-LMdati!$AU12)</f>
        <v>0.80555555555555558</v>
      </c>
      <c r="AS12" s="184">
        <f>LMdati!AT12/(LMdati!$V12-LMdati!$AU12)</f>
        <v>5.5555555555555552E-2</v>
      </c>
      <c r="AT12" s="184"/>
      <c r="AU12" s="184">
        <f>LMdati!AV12/LMdati!$BC12</f>
        <v>0</v>
      </c>
      <c r="AV12" s="184">
        <f>LMdati!AW12/LMdati!$BC12</f>
        <v>0</v>
      </c>
      <c r="AW12" s="184">
        <f>LMdati!AX12/LMdati!$BD12</f>
        <v>2.4691358024691357E-2</v>
      </c>
      <c r="AX12" s="184">
        <f>LMdati!AY12/LMdati!$BD12</f>
        <v>0</v>
      </c>
      <c r="AY12" s="184">
        <f>LMdati!AZ12/LMdati!$BE12</f>
        <v>1.8691588785046728E-2</v>
      </c>
      <c r="AZ12" s="184">
        <f>LMdati!BA12/LMdati!$BE12</f>
        <v>1.8691588785046728E-2</v>
      </c>
      <c r="BA12" s="30">
        <f>LMdati!BB12</f>
        <v>74</v>
      </c>
      <c r="BB12" s="30">
        <f>LMdati!BC12</f>
        <v>74</v>
      </c>
      <c r="BC12" s="30">
        <f>LMdati!BD12</f>
        <v>81</v>
      </c>
      <c r="BD12" s="30">
        <f>LMdati!BE12</f>
        <v>107</v>
      </c>
      <c r="BE12" s="46">
        <f>LMdati!BF12/(SUM(LMdati!$BF12:$BI12))</f>
        <v>2.0997375328083989E-2</v>
      </c>
      <c r="BF12" s="46">
        <f>LMdati!BG12/(SUM(LMdati!$BF12:$BI12))</f>
        <v>7.874015748031496E-2</v>
      </c>
      <c r="BG12" s="46">
        <f>LMdati!BH12/(SUM(LMdati!$BF12:$BI12))</f>
        <v>0.41469816272965881</v>
      </c>
      <c r="BH12" s="46">
        <f>LMdati!BI12/(SUM(LMdati!$BF12:$BI12))</f>
        <v>0.48556430446194226</v>
      </c>
      <c r="BI12" s="185">
        <f>LMdati!BJ12</f>
        <v>3.3648293963254594</v>
      </c>
      <c r="BJ12" s="46">
        <f>LMdati!BK12/(SUM(LMdati!$BK12:$BN12))</f>
        <v>4.9868766404199474E-2</v>
      </c>
      <c r="BK12" s="46">
        <f>LMdati!BL12/(SUM(LMdati!$BK12:$BN12))</f>
        <v>7.0866141732283464E-2</v>
      </c>
      <c r="BL12" s="46">
        <f>LMdati!BM12/(SUM(LMdati!$BK12:$BN12))</f>
        <v>0.3543307086614173</v>
      </c>
      <c r="BM12" s="46">
        <f>LMdati!BN12/(SUM(LMdati!$BK12:$BN12))</f>
        <v>0.52493438320209973</v>
      </c>
      <c r="BN12" s="185">
        <v>3.3543307086614171</v>
      </c>
      <c r="BO12" s="46">
        <f>LMdati!BP12/(SUM(LMdati!$BP12:$BS12))</f>
        <v>1.4388489208633094E-2</v>
      </c>
      <c r="BP12" s="46">
        <f>LMdati!BQ12/(SUM(LMdati!$BP12:$BS12))</f>
        <v>8.1534772182254203E-2</v>
      </c>
      <c r="BQ12" s="46">
        <f>LMdati!BR12/(SUM(LMdati!$BP12:$BS12))</f>
        <v>0.51079136690647486</v>
      </c>
      <c r="BR12" s="46">
        <f>LMdati!BS12/(SUM(LMdati!$BP12:$BS12))</f>
        <v>0.39328537170263789</v>
      </c>
      <c r="BS12" s="185">
        <f>LMdati!BT12</f>
        <v>3.2829736211031175</v>
      </c>
      <c r="BT12" s="46">
        <f>LMdati!BU12/(SUM(LMdati!$BU12:$BX12))</f>
        <v>4.3165467625899283E-2</v>
      </c>
      <c r="BU12" s="46">
        <f>LMdati!BV12/(SUM(LMdati!$BU12:$BX12))</f>
        <v>8.1534772182254203E-2</v>
      </c>
      <c r="BV12" s="46">
        <f>LMdati!BW12/(SUM(LMdati!$BU12:$BX12))</f>
        <v>0.49400479616306953</v>
      </c>
      <c r="BW12" s="46">
        <f>LMdati!BX12/(SUM(LMdati!$BU12:$BX12))</f>
        <v>0.38129496402877699</v>
      </c>
      <c r="BX12" s="187">
        <f>LMdati!BY12</f>
        <v>3.2134292565947242</v>
      </c>
      <c r="BY12" s="46">
        <f>LMdati!BZ12/(SUM(LMdati!$BZ12:$CC12))</f>
        <v>2.7450980392156862E-2</v>
      </c>
      <c r="BZ12" s="46">
        <f>LMdati!CA12/(SUM(LMdati!$BZ12:$CC12))</f>
        <v>7.2549019607843143E-2</v>
      </c>
      <c r="CA12" s="46">
        <f>LMdati!CB12/(SUM(LMdati!$BZ12:$CC12))</f>
        <v>0.40784313725490196</v>
      </c>
      <c r="CB12" s="46">
        <f>LMdati!CC12/(SUM(LMdati!$BZ12:$CC12))</f>
        <v>0.49215686274509801</v>
      </c>
      <c r="CC12" s="185">
        <f>LMdati!CD12</f>
        <v>3.3647058823529412</v>
      </c>
      <c r="CD12" s="46">
        <f>LMdati!CE12/(SUM(LMdati!$CE12:$CH12))</f>
        <v>4.5098039215686274E-2</v>
      </c>
      <c r="CE12" s="46">
        <f>LMdati!CF12/(SUM(LMdati!$CE12:$CH12))</f>
        <v>0.10588235294117647</v>
      </c>
      <c r="CF12" s="46">
        <f>LMdati!CG12/(SUM(LMdati!$CE12:$CH12))</f>
        <v>0.5117647058823529</v>
      </c>
      <c r="CG12" s="46">
        <f>LMdati!CH12/(SUM(LMdati!$CE12:$CH12))</f>
        <v>0.33725490196078434</v>
      </c>
      <c r="CH12" s="186">
        <f>LMdati!CI12</f>
        <v>3.1411764705882352</v>
      </c>
      <c r="CI12" s="46">
        <f>LMdati!CJ12/LMdati!$CP12</f>
        <v>0.66666666666666663</v>
      </c>
      <c r="CJ12" s="46">
        <f>LMdati!CK12/LMdati!$CP12</f>
        <v>0.23333333333333334</v>
      </c>
      <c r="CK12" s="46">
        <f>LMdati!CL12/LMdati!$CP12</f>
        <v>0</v>
      </c>
      <c r="CL12" s="46">
        <f>LMdati!CM12/LMdati!$CP12</f>
        <v>3.3333333333333333E-2</v>
      </c>
      <c r="CM12" s="46">
        <f>LMdati!CN12/LMdati!$CP12</f>
        <v>6.6666666666666666E-2</v>
      </c>
      <c r="CN12" s="244">
        <f>LMdati!CO12</f>
        <v>2.3571428571428572</v>
      </c>
      <c r="CO12" s="245">
        <f>LMdati!CP12</f>
        <v>30</v>
      </c>
      <c r="CP12" s="46">
        <f>LMdati!CQ12/LMdati!$CP12</f>
        <v>0.16666666666666666</v>
      </c>
      <c r="CQ12" s="45">
        <f>LMdati!CR12/LMdati!$CP12</f>
        <v>0.26666666666666666</v>
      </c>
      <c r="CR12" s="45">
        <f>LMdati!CS12/LMdati!$CP12</f>
        <v>0.5</v>
      </c>
      <c r="CS12" s="45">
        <f>LMdati!CT12/LMdati!$CP12</f>
        <v>6.6666666666666666E-2</v>
      </c>
      <c r="CT12" s="193">
        <f>LMdati!CU12</f>
        <v>100.23333333333333</v>
      </c>
      <c r="CU12" s="46">
        <f>LMdati!CV12/LMdati!$DB12</f>
        <v>0.59375</v>
      </c>
      <c r="CV12" s="46">
        <f>LMdati!CW12/LMdati!$DB12</f>
        <v>0.3125</v>
      </c>
      <c r="CW12" s="46">
        <f>LMdati!CX12/LMdati!$DB12</f>
        <v>9.375E-2</v>
      </c>
      <c r="CX12" s="46">
        <f>LMdati!CY12/LMdati!$DB12</f>
        <v>0</v>
      </c>
      <c r="CY12" s="46">
        <f>LMdati!CZ12/LMdati!$DB12</f>
        <v>0</v>
      </c>
      <c r="CZ12" s="244">
        <f>LMdati!DA12</f>
        <v>2.5</v>
      </c>
      <c r="DA12" s="245">
        <f>LMdati!DB12</f>
        <v>32</v>
      </c>
      <c r="DB12" s="46">
        <f>LMdati!DC12/LMdati!$DB12</f>
        <v>9.375E-2</v>
      </c>
      <c r="DC12" s="45">
        <f>LMdati!DD12/LMdati!$DB12</f>
        <v>0.34375</v>
      </c>
      <c r="DD12" s="45">
        <f>LMdati!DE12/LMdati!$DB12</f>
        <v>0.46875</v>
      </c>
      <c r="DE12" s="45">
        <f>LMdati!DF12/LMdati!$DB12</f>
        <v>9.375E-2</v>
      </c>
      <c r="DF12" s="193">
        <f>LMdati!DG12</f>
        <v>100.28125</v>
      </c>
      <c r="DG12" s="46">
        <f>LMdati!DH12/LMdati!$DN12</f>
        <v>0.68421052631578949</v>
      </c>
      <c r="DH12" s="46">
        <f>LMdati!DI12/LMdati!$DN12</f>
        <v>0.23684210526315788</v>
      </c>
      <c r="DI12" s="46">
        <f>LMdati!DJ12/LMdati!$DN12</f>
        <v>5.2631578947368418E-2</v>
      </c>
      <c r="DJ12" s="46">
        <f>LMdati!DK12/LMdati!$DN12</f>
        <v>0</v>
      </c>
      <c r="DK12" s="46">
        <f>LMdati!DL12/LMdati!$DN12</f>
        <v>2.6315789473684209E-2</v>
      </c>
      <c r="DL12" s="244">
        <f>LMdati!DM12</f>
        <v>2.3513513513513513</v>
      </c>
      <c r="DM12" s="245">
        <f>LMdati!DN12</f>
        <v>38</v>
      </c>
      <c r="DN12" s="46">
        <f>LMdati!DO12/LMdati!$DN12</f>
        <v>2.6315789473684209E-2</v>
      </c>
      <c r="DO12" s="45">
        <f>LMdati!DP12/LMdati!$DN12</f>
        <v>0.15789473684210525</v>
      </c>
      <c r="DP12" s="45">
        <f>LMdati!DQ12/LMdati!$DN12</f>
        <v>0.71052631578947367</v>
      </c>
      <c r="DQ12" s="45">
        <f>LMdati!DR12/LMdati!$DN12</f>
        <v>0.10526315789473684</v>
      </c>
      <c r="DR12" s="193">
        <f>LMdati!DS12</f>
        <v>102.13980263157895</v>
      </c>
      <c r="DS12" s="46">
        <f>LMdati!DT12/LMdati!$DX12</f>
        <v>0.5</v>
      </c>
      <c r="DT12" s="46">
        <f>LMdati!DU12/LMdati!$DX12</f>
        <v>0.32142857142857145</v>
      </c>
      <c r="DU12" s="46">
        <f>LMdati!DV12/LMdati!$DX12</f>
        <v>0.14285714285714285</v>
      </c>
      <c r="DV12" s="46">
        <f>LMdati!DW12/LMdati!$DX12</f>
        <v>3.5714285714285712E-2</v>
      </c>
      <c r="DW12" s="47">
        <f>LMdati!DX12</f>
        <v>28</v>
      </c>
      <c r="DX12" s="46">
        <f>LMdati!DY12/LMdati!$DX12</f>
        <v>0.5</v>
      </c>
      <c r="DY12" s="46">
        <f>LMdati!DZ12/LMdati!$DX12</f>
        <v>0.32142857142857145</v>
      </c>
      <c r="DZ12" s="46">
        <f>LMdati!EA12/LMdati!$DX12</f>
        <v>0.10714285714285714</v>
      </c>
      <c r="EA12" s="46">
        <f>LMdati!EB12/LMdati!$DX12</f>
        <v>7.1428571428571425E-2</v>
      </c>
      <c r="EB12" s="192">
        <f>LMdati!EC12/LMdati!$DX12</f>
        <v>0</v>
      </c>
      <c r="EC12" s="46">
        <f>LMdati!ED12/LMdati!$EH12</f>
        <v>0.45161290322580644</v>
      </c>
      <c r="ED12" s="46">
        <f>LMdati!EE12/LMdati!$EH12</f>
        <v>0.45161290322580644</v>
      </c>
      <c r="EE12" s="46">
        <f>LMdati!EF12/LMdati!$EH12</f>
        <v>6.4516129032258063E-2</v>
      </c>
      <c r="EF12" s="46">
        <f>LMdati!EG12/LMdati!$EH12</f>
        <v>3.2258064516129031E-2</v>
      </c>
      <c r="EG12" s="47">
        <f>LMdati!EH12</f>
        <v>31</v>
      </c>
      <c r="EH12" s="46">
        <f>LMdati!EI12/LMdati!$EH12</f>
        <v>0.5161290322580645</v>
      </c>
      <c r="EI12" s="46">
        <f>LMdati!EJ12/LMdati!$EH12</f>
        <v>0.25806451612903225</v>
      </c>
      <c r="EJ12" s="46">
        <f>LMdati!EK12/LMdati!$EH12</f>
        <v>9.6774193548387094E-2</v>
      </c>
      <c r="EK12" s="46">
        <f>LMdati!EL12/LMdati!$EH12</f>
        <v>3.2258064516129031E-2</v>
      </c>
      <c r="EL12" s="192">
        <f>LMdati!EM12/LMdati!$EH12</f>
        <v>9.6774193548387094E-2</v>
      </c>
      <c r="EM12" s="46">
        <f>LMdati!EN12/LMdati!$ER12</f>
        <v>0.3235294117647059</v>
      </c>
      <c r="EN12" s="46">
        <f>LMdati!EO12/LMdati!$ER12</f>
        <v>0.52941176470588236</v>
      </c>
      <c r="EO12" s="46">
        <f>LMdati!EP12/LMdati!$ER12</f>
        <v>8.8235294117647065E-2</v>
      </c>
      <c r="EP12" s="46">
        <f>LMdati!EQ12/LMdati!$ER12</f>
        <v>5.8823529411764705E-2</v>
      </c>
      <c r="EQ12" s="47">
        <f>LMdati!ER12</f>
        <v>34</v>
      </c>
      <c r="ER12" s="46">
        <f>LMdati!ES12/LMdati!$ER12</f>
        <v>0.29411764705882354</v>
      </c>
      <c r="ES12" s="46">
        <f>LMdati!ET12/LMdati!$ER12</f>
        <v>0.41176470588235292</v>
      </c>
      <c r="ET12" s="46">
        <f>LMdati!EU12/LMdati!$ER12</f>
        <v>8.8235294117647065E-2</v>
      </c>
      <c r="EU12" s="46">
        <f>LMdati!EV12/LMdati!$ER12</f>
        <v>5.8823529411764705E-2</v>
      </c>
      <c r="EV12" s="46">
        <f>LMdati!EW12/LMdati!$ER12</f>
        <v>0.14705882352941177</v>
      </c>
    </row>
    <row r="13" spans="1:152" ht="10.5" customHeight="1" x14ac:dyDescent="0.2">
      <c r="A13" s="127">
        <v>471</v>
      </c>
      <c r="B13" s="127"/>
      <c r="C13" s="27">
        <v>20</v>
      </c>
      <c r="D13" s="28" t="s">
        <v>238</v>
      </c>
      <c r="E13" s="27" t="s">
        <v>111</v>
      </c>
      <c r="F13" s="27" t="s">
        <v>132</v>
      </c>
      <c r="G13" s="29">
        <f>LMdati!H13</f>
        <v>272</v>
      </c>
      <c r="H13" s="45">
        <f>LMdati!I13/LMdati!$H13</f>
        <v>0.22426470588235295</v>
      </c>
      <c r="I13" s="45">
        <f>LMdati!J13/LMdati!$H13</f>
        <v>0.33088235294117646</v>
      </c>
      <c r="J13" s="45">
        <f>LMdati!K13/LMdati!$H13</f>
        <v>0.39338235294117646</v>
      </c>
      <c r="K13" s="45">
        <f>LMdati!L13/LMdati!$H13</f>
        <v>1.1029411764705883E-2</v>
      </c>
      <c r="L13" s="45">
        <f>LMdati!M13/LMdati!$H13</f>
        <v>4.0441176470588237E-2</v>
      </c>
      <c r="M13" s="243">
        <f>LMdati!N13</f>
        <v>95.559073359073352</v>
      </c>
      <c r="N13" s="29">
        <f>LMdati!O13</f>
        <v>336</v>
      </c>
      <c r="O13" s="45">
        <f>LMdati!P13/LMdati!$O13</f>
        <v>0.17857142857142858</v>
      </c>
      <c r="P13" s="45">
        <f>LMdati!Q13/LMdati!$O13</f>
        <v>0.34523809523809523</v>
      </c>
      <c r="Q13" s="45">
        <f>LMdati!R13/LMdati!$O13</f>
        <v>0.39583333333333331</v>
      </c>
      <c r="R13" s="45">
        <f>LMdati!S13/LMdati!$O13</f>
        <v>1.7857142857142856E-2</v>
      </c>
      <c r="S13" s="45">
        <f>LMdati!T13/LMdati!$O13</f>
        <v>6.25E-2</v>
      </c>
      <c r="T13" s="243">
        <f>LMdati!U13</f>
        <v>96.662379421221871</v>
      </c>
      <c r="U13" s="29">
        <f>LMdati!V13</f>
        <v>366</v>
      </c>
      <c r="V13" s="45">
        <f>LMdati!W13/LMdati!$V13</f>
        <v>0.20218579234972678</v>
      </c>
      <c r="W13" s="45">
        <f>LMdati!X13/LMdati!$V13</f>
        <v>0.3551912568306011</v>
      </c>
      <c r="X13" s="45">
        <f>LMdati!Y13/LMdati!$V13</f>
        <v>0.37158469945355194</v>
      </c>
      <c r="Y13" s="45">
        <f>LMdati!Z13/LMdati!$V13</f>
        <v>1.3661202185792349E-2</v>
      </c>
      <c r="Z13" s="45">
        <f>LMdati!AA13/LMdati!$V13</f>
        <v>5.737704918032787E-2</v>
      </c>
      <c r="AA13" s="243">
        <f>LMdati!AB13</f>
        <v>96.920821114369502</v>
      </c>
      <c r="AB13" s="29">
        <f>LMdati!AC13</f>
        <v>458</v>
      </c>
      <c r="AC13" s="45">
        <f>LMdati!AD13/LMdati!$AC13</f>
        <v>0.22489082969432314</v>
      </c>
      <c r="AD13" s="45">
        <f>LMdati!AE13/LMdati!$AC13</f>
        <v>0.29257641921397382</v>
      </c>
      <c r="AE13" s="45">
        <f>LMdati!AF13/LMdati!$AC13</f>
        <v>0.38646288209606988</v>
      </c>
      <c r="AF13" s="45">
        <f>LMdati!AG13/LMdati!$AC13</f>
        <v>1.3100436681222707E-2</v>
      </c>
      <c r="AG13" s="45">
        <f>LMdati!AH13/LMdati!$AC13</f>
        <v>8.296943231441048E-2</v>
      </c>
      <c r="AH13" s="243">
        <f>LMdati!AI13</f>
        <v>97.007125890736347</v>
      </c>
      <c r="AI13" s="184">
        <f>LMdati!AJ13/(LMdati!$H13-LMdati!$AM13)</f>
        <v>0.65608465608465605</v>
      </c>
      <c r="AJ13" s="184">
        <f>LMdati!AK13/(LMdati!$H13-LMdati!$AM13)</f>
        <v>0.31746031746031744</v>
      </c>
      <c r="AK13" s="184">
        <f>LMdati!AL13/(LMdati!$H13-LMdati!$AM13)</f>
        <v>2.6455026455026454E-2</v>
      </c>
      <c r="AL13" s="184"/>
      <c r="AM13" s="184">
        <f>LMdati!AN13/(LMdati!$O13-LMdati!$AQ13)</f>
        <v>0.65217391304347827</v>
      </c>
      <c r="AN13" s="184">
        <f>LMdati!AO13/(LMdati!$O13-LMdati!$AQ13)</f>
        <v>0.33478260869565218</v>
      </c>
      <c r="AO13" s="184">
        <f>LMdati!AP13/(LMdati!$O13-LMdati!$AQ13)</f>
        <v>1.7391304347826087E-2</v>
      </c>
      <c r="AP13" s="184"/>
      <c r="AQ13" s="184">
        <f>LMdati!AR13/(LMdati!$V13-LMdati!$AU13)</f>
        <v>0.54681647940074907</v>
      </c>
      <c r="AR13" s="184">
        <f>LMdati!AS13/(LMdati!$V13-LMdati!$AU13)</f>
        <v>0.44194756554307119</v>
      </c>
      <c r="AS13" s="184">
        <f>LMdati!AT13/(LMdati!$V13-LMdati!$AU13)</f>
        <v>1.1235955056179775E-2</v>
      </c>
      <c r="AT13" s="184"/>
      <c r="AU13" s="184">
        <f>LMdati!AV13/LMdati!$BC13</f>
        <v>4.1666666666666664E-2</v>
      </c>
      <c r="AV13" s="184">
        <f>LMdati!AW13/LMdati!$BC13</f>
        <v>4.4999999999999998E-2</v>
      </c>
      <c r="AW13" s="184">
        <f>LMdati!AX13/LMdati!$BD13</f>
        <v>5.459770114942529E-2</v>
      </c>
      <c r="AX13" s="184">
        <f>LMdati!AY13/LMdati!$BD13</f>
        <v>7.6149425287356326E-2</v>
      </c>
      <c r="AY13" s="184">
        <f>LMdati!AZ13/LMdati!$BE13</f>
        <v>5.4945054945054944E-2</v>
      </c>
      <c r="AZ13" s="184">
        <f>LMdati!BA13/LMdati!$BE13</f>
        <v>7.3260073260073263E-2</v>
      </c>
      <c r="BA13" s="30">
        <f>LMdati!BB13</f>
        <v>529</v>
      </c>
      <c r="BB13" s="30">
        <f>LMdati!BC13</f>
        <v>600</v>
      </c>
      <c r="BC13" s="30">
        <f>LMdati!BD13</f>
        <v>696</v>
      </c>
      <c r="BD13" s="30">
        <f>LMdati!BE13</f>
        <v>819</v>
      </c>
      <c r="BE13" s="46">
        <f>LMdati!BF13/(SUM(LMdati!$BF13:$BI13))</f>
        <v>1.5415019762845849E-2</v>
      </c>
      <c r="BF13" s="46">
        <f>LMdati!BG13/(SUM(LMdati!$BF13:$BI13))</f>
        <v>9.0909090909090912E-2</v>
      </c>
      <c r="BG13" s="46">
        <f>LMdati!BH13/(SUM(LMdati!$BF13:$BI13))</f>
        <v>0.38893280632411065</v>
      </c>
      <c r="BH13" s="46">
        <f>LMdati!BI13/(SUM(LMdati!$BF13:$BI13))</f>
        <v>0.50474308300395254</v>
      </c>
      <c r="BI13" s="185">
        <f>LMdati!BJ13</f>
        <v>3.3830039525691697</v>
      </c>
      <c r="BJ13" s="46">
        <f>LMdati!BK13/(SUM(LMdati!$BK13:$BN13))</f>
        <v>4.1106719367588931E-2</v>
      </c>
      <c r="BK13" s="46">
        <f>LMdati!BL13/(SUM(LMdati!$BK13:$BN13))</f>
        <v>0.14229249011857709</v>
      </c>
      <c r="BL13" s="46">
        <f>LMdati!BM13/(SUM(LMdati!$BK13:$BN13))</f>
        <v>0.5304347826086957</v>
      </c>
      <c r="BM13" s="46">
        <f>LMdati!BN13/(SUM(LMdati!$BK13:$BN13))</f>
        <v>0.28616600790513835</v>
      </c>
      <c r="BN13" s="185">
        <v>3.0616600790513835</v>
      </c>
      <c r="BO13" s="46">
        <f>LMdati!BP13/(SUM(LMdati!$BP13:$BS13))</f>
        <v>1.4084507042253521E-2</v>
      </c>
      <c r="BP13" s="46">
        <f>LMdati!BQ13/(SUM(LMdati!$BP13:$BS13))</f>
        <v>7.2827207145310893E-2</v>
      </c>
      <c r="BQ13" s="46">
        <f>LMdati!BR13/(SUM(LMdati!$BP13:$BS13))</f>
        <v>0.38646513225695639</v>
      </c>
      <c r="BR13" s="46">
        <f>LMdati!BS13/(SUM(LMdati!$BP13:$BS13))</f>
        <v>0.52662315355547917</v>
      </c>
      <c r="BS13" s="185">
        <f>LMdati!BT13</f>
        <v>3.4256269323256614</v>
      </c>
      <c r="BT13" s="46">
        <f>LMdati!BU13/(SUM(LMdati!$BU13:$BX13))</f>
        <v>3.6070079010649264E-2</v>
      </c>
      <c r="BU13" s="46">
        <f>LMdati!BV13/(SUM(LMdati!$BU13:$BX13))</f>
        <v>0.11851597389213328</v>
      </c>
      <c r="BV13" s="46">
        <f>LMdati!BW13/(SUM(LMdati!$BU13:$BX13))</f>
        <v>0.53761593953967712</v>
      </c>
      <c r="BW13" s="46">
        <f>LMdati!BX13/(SUM(LMdati!$BU13:$BX13))</f>
        <v>0.30779800755754039</v>
      </c>
      <c r="BX13" s="187">
        <f>LMdati!BY13</f>
        <v>3.1171418756441085</v>
      </c>
      <c r="BY13" s="46">
        <f>LMdati!BZ13/(SUM(LMdati!$BZ13:$CC13))</f>
        <v>1.566265060240964E-2</v>
      </c>
      <c r="BZ13" s="46">
        <f>LMdati!CA13/(SUM(LMdati!$BZ13:$CC13))</f>
        <v>8.042168674698795E-2</v>
      </c>
      <c r="CA13" s="46">
        <f>LMdati!CB13/(SUM(LMdati!$BZ13:$CC13))</f>
        <v>0.37259036144578311</v>
      </c>
      <c r="CB13" s="46">
        <f>LMdati!CC13/(SUM(LMdati!$BZ13:$CC13))</f>
        <v>0.53132530120481924</v>
      </c>
      <c r="CC13" s="185">
        <f>LMdati!CD13</f>
        <v>3.419578313253012</v>
      </c>
      <c r="CD13" s="46">
        <f>LMdati!CE13/(SUM(LMdati!$CE13:$CH13))</f>
        <v>4.2771084337349399E-2</v>
      </c>
      <c r="CE13" s="46">
        <f>LMdati!CF13/(SUM(LMdati!$CE13:$CH13))</f>
        <v>0.13102409638554216</v>
      </c>
      <c r="CF13" s="46">
        <f>LMdati!CG13/(SUM(LMdati!$CE13:$CH13))</f>
        <v>0.4759036144578313</v>
      </c>
      <c r="CG13" s="46">
        <f>LMdati!CH13/(SUM(LMdati!$CE13:$CH13))</f>
        <v>0.35030120481927712</v>
      </c>
      <c r="CH13" s="186">
        <f>LMdati!CI13</f>
        <v>3.1337349397590359</v>
      </c>
      <c r="CI13" s="46">
        <f>LMdati!CJ13/LMdati!$CP13</f>
        <v>0.64018691588785048</v>
      </c>
      <c r="CJ13" s="46">
        <f>LMdati!CK13/LMdati!$CP13</f>
        <v>0.31775700934579437</v>
      </c>
      <c r="CK13" s="46">
        <f>LMdati!CL13/LMdati!$CP13</f>
        <v>3.2710280373831772E-2</v>
      </c>
      <c r="CL13" s="46">
        <f>LMdati!CM13/LMdati!$CP13</f>
        <v>9.3457943925233638E-3</v>
      </c>
      <c r="CM13" s="46">
        <f>LMdati!CN13/LMdati!$CP13</f>
        <v>0</v>
      </c>
      <c r="CN13" s="244">
        <f>LMdati!CO13</f>
        <v>2.4112149532710281</v>
      </c>
      <c r="CO13" s="245">
        <f>LMdati!CP13</f>
        <v>214</v>
      </c>
      <c r="CP13" s="46">
        <f>LMdati!CQ13/LMdati!$CP13</f>
        <v>1.8691588785046728E-2</v>
      </c>
      <c r="CQ13" s="45">
        <f>LMdati!CR13/LMdati!$CP13</f>
        <v>0.2102803738317757</v>
      </c>
      <c r="CR13" s="45">
        <f>LMdati!CS13/LMdati!$CP13</f>
        <v>0.64953271028037385</v>
      </c>
      <c r="CS13" s="45">
        <f>LMdati!CT13/LMdati!$CP13</f>
        <v>0.12149532710280374</v>
      </c>
      <c r="CT13" s="193">
        <f>LMdati!CU13</f>
        <v>104.32710280373831</v>
      </c>
      <c r="CU13" s="46">
        <f>LMdati!CV13/LMdati!$DB13</f>
        <v>0.67948717948717952</v>
      </c>
      <c r="CV13" s="46">
        <f>LMdati!CW13/LMdati!$DB13</f>
        <v>0.29059829059829062</v>
      </c>
      <c r="CW13" s="46">
        <f>LMdati!CX13/LMdati!$DB13</f>
        <v>2.564102564102564E-2</v>
      </c>
      <c r="CX13" s="46">
        <f>LMdati!CY13/LMdati!$DB13</f>
        <v>0</v>
      </c>
      <c r="CY13" s="46">
        <f>LMdati!CZ13/LMdati!$DB13</f>
        <v>4.2735042735042739E-3</v>
      </c>
      <c r="CZ13" s="244">
        <f>LMdati!DA13</f>
        <v>2.3433476394849784</v>
      </c>
      <c r="DA13" s="245">
        <f>LMdati!DB13</f>
        <v>234</v>
      </c>
      <c r="DB13" s="46">
        <f>LMdati!DC13/LMdati!$DB13</f>
        <v>2.1367521367521368E-2</v>
      </c>
      <c r="DC13" s="45">
        <f>LMdati!DD13/LMdati!$DB13</f>
        <v>0.24358974358974358</v>
      </c>
      <c r="DD13" s="45">
        <f>LMdati!DE13/LMdati!$DB13</f>
        <v>0.61111111111111116</v>
      </c>
      <c r="DE13" s="45">
        <f>LMdati!DF13/LMdati!$DB13</f>
        <v>0.12393162393162394</v>
      </c>
      <c r="DF13" s="193">
        <f>LMdati!DG13</f>
        <v>103.93162393162393</v>
      </c>
      <c r="DG13" s="46">
        <f>LMdati!DH13/LMdati!$DN13</f>
        <v>0.66666666666666663</v>
      </c>
      <c r="DH13" s="46">
        <f>LMdati!DI13/LMdati!$DN13</f>
        <v>0.27777777777777779</v>
      </c>
      <c r="DI13" s="46">
        <f>LMdati!DJ13/LMdati!$DN13</f>
        <v>3.7037037037037035E-2</v>
      </c>
      <c r="DJ13" s="46">
        <f>LMdati!DK13/LMdati!$DN13</f>
        <v>9.2592592592592587E-3</v>
      </c>
      <c r="DK13" s="46">
        <f>LMdati!DL13/LMdati!$DN13</f>
        <v>9.2592592592592587E-3</v>
      </c>
      <c r="DL13" s="244">
        <f>LMdati!DM13</f>
        <v>2.3831775700934581</v>
      </c>
      <c r="DM13" s="245">
        <f>LMdati!DN13</f>
        <v>324</v>
      </c>
      <c r="DN13" s="46">
        <f>LMdati!DO13/LMdati!$DN13</f>
        <v>2.4691358024691357E-2</v>
      </c>
      <c r="DO13" s="45">
        <f>LMdati!DP13/LMdati!$DN13</f>
        <v>0.22222222222222221</v>
      </c>
      <c r="DP13" s="45">
        <f>LMdati!DQ13/LMdati!$DN13</f>
        <v>0.61728395061728392</v>
      </c>
      <c r="DQ13" s="45">
        <f>LMdati!DR13/LMdati!$DN13</f>
        <v>0.13580246913580246</v>
      </c>
      <c r="DR13" s="193">
        <f>LMdati!DS13</f>
        <v>103.86728395061728</v>
      </c>
      <c r="DS13" s="46">
        <f>LMdati!DT13/LMdati!$DX13</f>
        <v>0.39662447257383965</v>
      </c>
      <c r="DT13" s="46">
        <f>LMdati!DU13/LMdati!$DX13</f>
        <v>0.54852320675105481</v>
      </c>
      <c r="DU13" s="46">
        <f>LMdati!DV13/LMdati!$DX13</f>
        <v>4.6413502109704644E-2</v>
      </c>
      <c r="DV13" s="46">
        <f>LMdati!DW13/LMdati!$DX13</f>
        <v>8.4388185654008432E-3</v>
      </c>
      <c r="DW13" s="47">
        <f>LMdati!DX13</f>
        <v>237</v>
      </c>
      <c r="DX13" s="46">
        <f>LMdati!DY13/LMdati!$DX13</f>
        <v>0.67932489451476796</v>
      </c>
      <c r="DY13" s="46">
        <f>LMdati!DZ13/LMdati!$DX13</f>
        <v>0.24050632911392406</v>
      </c>
      <c r="DZ13" s="46">
        <f>LMdati!EA13/LMdati!$DX13</f>
        <v>1.2658227848101266E-2</v>
      </c>
      <c r="EA13" s="46">
        <f>LMdati!EB13/LMdati!$DX13</f>
        <v>5.9071729957805907E-2</v>
      </c>
      <c r="EB13" s="192">
        <f>LMdati!EC13/LMdati!$DX13</f>
        <v>8.4388185654008432E-3</v>
      </c>
      <c r="EC13" s="46">
        <f>LMdati!ED13/LMdati!$EH13</f>
        <v>0.29385964912280704</v>
      </c>
      <c r="ED13" s="46">
        <f>LMdati!EE13/LMdati!$EH13</f>
        <v>0.60964912280701755</v>
      </c>
      <c r="EE13" s="46">
        <f>LMdati!EF13/LMdati!$EH13</f>
        <v>8.3333333333333329E-2</v>
      </c>
      <c r="EF13" s="46">
        <f>LMdati!EG13/LMdati!$EH13</f>
        <v>1.3157894736842105E-2</v>
      </c>
      <c r="EG13" s="47">
        <f>LMdati!EH13</f>
        <v>228</v>
      </c>
      <c r="EH13" s="46">
        <f>LMdati!EI13/LMdati!$EH13</f>
        <v>0.55263157894736847</v>
      </c>
      <c r="EI13" s="46">
        <f>LMdati!EJ13/LMdati!$EH13</f>
        <v>0.33771929824561403</v>
      </c>
      <c r="EJ13" s="46">
        <f>LMdati!EK13/LMdati!$EH13</f>
        <v>3.9473684210526314E-2</v>
      </c>
      <c r="EK13" s="46">
        <f>LMdati!EL13/LMdati!$EH13</f>
        <v>5.701754385964912E-2</v>
      </c>
      <c r="EL13" s="192">
        <f>LMdati!EM13/LMdati!$EH13</f>
        <v>1.3157894736842105E-2</v>
      </c>
      <c r="EM13" s="46">
        <f>LMdati!EN13/LMdati!$ER13</f>
        <v>0.26449275362318841</v>
      </c>
      <c r="EN13" s="46">
        <f>LMdati!EO13/LMdati!$ER13</f>
        <v>0.64130434782608692</v>
      </c>
      <c r="EO13" s="46">
        <f>LMdati!EP13/LMdati!$ER13</f>
        <v>7.9710144927536225E-2</v>
      </c>
      <c r="EP13" s="46">
        <f>LMdati!EQ13/LMdati!$ER13</f>
        <v>1.4492753623188406E-2</v>
      </c>
      <c r="EQ13" s="47">
        <f>LMdati!ER13</f>
        <v>276</v>
      </c>
      <c r="ER13" s="46">
        <f>LMdati!ES13/LMdati!$ER13</f>
        <v>0.60507246376811596</v>
      </c>
      <c r="ES13" s="46">
        <f>LMdati!ET13/LMdati!$ER13</f>
        <v>0.2608695652173913</v>
      </c>
      <c r="ET13" s="46">
        <f>LMdati!EU13/LMdati!$ER13</f>
        <v>5.7971014492753624E-2</v>
      </c>
      <c r="EU13" s="46">
        <f>LMdati!EV13/LMdati!$ER13</f>
        <v>6.1594202898550728E-2</v>
      </c>
      <c r="EV13" s="46">
        <f>LMdati!EW13/LMdati!$ER13</f>
        <v>1.4492753623188406E-2</v>
      </c>
    </row>
    <row r="14" spans="1:152" ht="10.5" customHeight="1" x14ac:dyDescent="0.2">
      <c r="A14" s="127">
        <v>486</v>
      </c>
      <c r="B14" s="127"/>
      <c r="C14" s="27">
        <v>21</v>
      </c>
      <c r="D14" s="28" t="s">
        <v>240</v>
      </c>
      <c r="E14" s="27" t="s">
        <v>111</v>
      </c>
      <c r="F14" s="27" t="s">
        <v>132</v>
      </c>
      <c r="G14" s="29">
        <f>LMdati!H14</f>
        <v>59</v>
      </c>
      <c r="H14" s="45">
        <f>LMdati!I14/LMdati!$H14</f>
        <v>0.2711864406779661</v>
      </c>
      <c r="I14" s="45">
        <f>LMdati!J14/LMdati!$H14</f>
        <v>0.33898305084745761</v>
      </c>
      <c r="J14" s="45">
        <f>LMdati!K14/LMdati!$H14</f>
        <v>0.3559322033898305</v>
      </c>
      <c r="K14" s="45">
        <f>LMdati!L14/LMdati!$H14</f>
        <v>0</v>
      </c>
      <c r="L14" s="45">
        <f>LMdati!M14/LMdati!$H14</f>
        <v>3.3898305084745763E-2</v>
      </c>
      <c r="M14" s="243">
        <f>LMdati!N14</f>
        <v>97.5</v>
      </c>
      <c r="N14" s="29">
        <f>LMdati!O14</f>
        <v>60</v>
      </c>
      <c r="O14" s="45">
        <f>LMdati!P14/LMdati!$O14</f>
        <v>0.2</v>
      </c>
      <c r="P14" s="45">
        <f>LMdati!Q14/LMdati!$O14</f>
        <v>0.43333333333333335</v>
      </c>
      <c r="Q14" s="45">
        <f>LMdati!R14/LMdati!$O14</f>
        <v>0.33333333333333331</v>
      </c>
      <c r="R14" s="45">
        <f>LMdati!S14/LMdati!$O14</f>
        <v>0</v>
      </c>
      <c r="S14" s="45">
        <f>LMdati!T14/LMdati!$O14</f>
        <v>3.3333333333333333E-2</v>
      </c>
      <c r="T14" s="243">
        <f>LMdati!U14</f>
        <v>98.879310344827587</v>
      </c>
      <c r="U14" s="29">
        <f>LMdati!V14</f>
        <v>70</v>
      </c>
      <c r="V14" s="45">
        <f>LMdati!W14/LMdati!$V14</f>
        <v>0.34285714285714286</v>
      </c>
      <c r="W14" s="45">
        <f>LMdati!X14/LMdati!$V14</f>
        <v>0.2857142857142857</v>
      </c>
      <c r="X14" s="45">
        <f>LMdati!Y14/LMdati!$V14</f>
        <v>0.31428571428571428</v>
      </c>
      <c r="Y14" s="45">
        <f>LMdati!Z14/LMdati!$V14</f>
        <v>1.4285714285714285E-2</v>
      </c>
      <c r="Z14" s="45">
        <f>LMdati!AA14/LMdati!$V14</f>
        <v>4.2857142857142858E-2</v>
      </c>
      <c r="AA14" s="243">
        <f>LMdati!AB14</f>
        <v>99.121212121212125</v>
      </c>
      <c r="AB14" s="29">
        <f>LMdati!AC14</f>
        <v>72</v>
      </c>
      <c r="AC14" s="45">
        <f>LMdati!AD14/LMdati!$AC14</f>
        <v>0.2361111111111111</v>
      </c>
      <c r="AD14" s="45">
        <f>LMdati!AE14/LMdati!$AC14</f>
        <v>0.3611111111111111</v>
      </c>
      <c r="AE14" s="45">
        <f>LMdati!AF14/LMdati!$AC14</f>
        <v>0.30555555555555558</v>
      </c>
      <c r="AF14" s="45">
        <f>LMdati!AG14/LMdati!$AC14</f>
        <v>0</v>
      </c>
      <c r="AG14" s="45">
        <f>LMdati!AH14/LMdati!$AC14</f>
        <v>9.7222222222222224E-2</v>
      </c>
      <c r="AH14" s="243">
        <f>LMdati!AI14</f>
        <v>100.15151515151516</v>
      </c>
      <c r="AI14" s="184">
        <f>LMdati!AJ14/(LMdati!$H14-LMdati!$AM14)</f>
        <v>0.5625</v>
      </c>
      <c r="AJ14" s="184">
        <f>LMdati!AK14/(LMdati!$H14-LMdati!$AM14)</f>
        <v>0.41666666666666669</v>
      </c>
      <c r="AK14" s="184">
        <f>LMdati!AL14/(LMdati!$H14-LMdati!$AM14)</f>
        <v>2.0833333333333332E-2</v>
      </c>
      <c r="AL14" s="184"/>
      <c r="AM14" s="184">
        <f>LMdati!AN14/(LMdati!$O14-LMdati!$AQ14)</f>
        <v>0.56521739130434778</v>
      </c>
      <c r="AN14" s="184">
        <f>LMdati!AO14/(LMdati!$O14-LMdati!$AQ14)</f>
        <v>0.39130434782608697</v>
      </c>
      <c r="AO14" s="184">
        <f>LMdati!AP14/(LMdati!$O14-LMdati!$AQ14)</f>
        <v>4.3478260869565216E-2</v>
      </c>
      <c r="AP14" s="184"/>
      <c r="AQ14" s="184">
        <f>LMdati!AR14/(LMdati!$V14-LMdati!$AU14)</f>
        <v>0.64</v>
      </c>
      <c r="AR14" s="184">
        <f>LMdati!AS14/(LMdati!$V14-LMdati!$AU14)</f>
        <v>0.34</v>
      </c>
      <c r="AS14" s="184">
        <f>LMdati!AT14/(LMdati!$V14-LMdati!$AU14)</f>
        <v>0.02</v>
      </c>
      <c r="AT14" s="184"/>
      <c r="AU14" s="184">
        <f>LMdati!AV14/LMdati!$BC14</f>
        <v>4.2372881355932202E-2</v>
      </c>
      <c r="AV14" s="184">
        <f>LMdati!AW14/LMdati!$BC14</f>
        <v>6.7796610169491525E-2</v>
      </c>
      <c r="AW14" s="184">
        <f>LMdati!AX14/LMdati!$BD14</f>
        <v>0.04</v>
      </c>
      <c r="AX14" s="184">
        <f>LMdati!AY14/LMdati!$BD14</f>
        <v>0.12</v>
      </c>
      <c r="AY14" s="184">
        <f>LMdati!AZ14/LMdati!$BE14</f>
        <v>3.5211267605633804E-2</v>
      </c>
      <c r="AZ14" s="184">
        <f>LMdati!BA14/LMdati!$BE14</f>
        <v>0.11267605633802817</v>
      </c>
      <c r="BA14" s="30">
        <f>LMdati!BB14</f>
        <v>101</v>
      </c>
      <c r="BB14" s="30">
        <f>LMdati!BC14</f>
        <v>118</v>
      </c>
      <c r="BC14" s="30">
        <f>LMdati!BD14</f>
        <v>125</v>
      </c>
      <c r="BD14" s="30">
        <f>LMdati!BE14</f>
        <v>142</v>
      </c>
      <c r="BE14" s="46">
        <f>LMdati!BF14/(SUM(LMdati!$BF14:$BI14))</f>
        <v>1.1286681715575621E-2</v>
      </c>
      <c r="BF14" s="46">
        <f>LMdati!BG14/(SUM(LMdati!$BF14:$BI14))</f>
        <v>0.10835214446952596</v>
      </c>
      <c r="BG14" s="46">
        <f>LMdati!BH14/(SUM(LMdati!$BF14:$BI14))</f>
        <v>0.37471783295711059</v>
      </c>
      <c r="BH14" s="46">
        <f>LMdati!BI14/(SUM(LMdati!$BF14:$BI14))</f>
        <v>0.50564334085778784</v>
      </c>
      <c r="BI14" s="185">
        <f>LMdati!BJ14</f>
        <v>3.3747178329571108</v>
      </c>
      <c r="BJ14" s="46">
        <f>LMdati!BK14/(SUM(LMdati!$BK14:$BN14))</f>
        <v>1.580135440180587E-2</v>
      </c>
      <c r="BK14" s="46">
        <f>LMdati!BL14/(SUM(LMdati!$BK14:$BN14))</f>
        <v>9.0293453724604969E-2</v>
      </c>
      <c r="BL14" s="46">
        <f>LMdati!BM14/(SUM(LMdati!$BK14:$BN14))</f>
        <v>0.52144469525959369</v>
      </c>
      <c r="BM14" s="46">
        <f>LMdati!BN14/(SUM(LMdati!$BK14:$BN14))</f>
        <v>0.3724604966139955</v>
      </c>
      <c r="BN14" s="185">
        <v>3.2505643340857788</v>
      </c>
      <c r="BO14" s="46">
        <f>LMdati!BP14/(SUM(LMdati!$BP14:$BS14))</f>
        <v>4.5045045045045045E-3</v>
      </c>
      <c r="BP14" s="46">
        <f>LMdati!BQ14/(SUM(LMdati!$BP14:$BS14))</f>
        <v>0.13063063063063063</v>
      </c>
      <c r="BQ14" s="46">
        <f>LMdati!BR14/(SUM(LMdati!$BP14:$BS14))</f>
        <v>0.37387387387387389</v>
      </c>
      <c r="BR14" s="46">
        <f>LMdati!BS14/(SUM(LMdati!$BP14:$BS14))</f>
        <v>0.49099099099099097</v>
      </c>
      <c r="BS14" s="185">
        <f>LMdati!BT14</f>
        <v>3.3513513513513513</v>
      </c>
      <c r="BT14" s="46">
        <f>LMdati!BU14/(SUM(LMdati!$BU14:$BX14))</f>
        <v>1.3513513513513514E-2</v>
      </c>
      <c r="BU14" s="46">
        <f>LMdati!BV14/(SUM(LMdati!$BU14:$BX14))</f>
        <v>0.10810810810810811</v>
      </c>
      <c r="BV14" s="46">
        <f>LMdati!BW14/(SUM(LMdati!$BU14:$BX14))</f>
        <v>0.47297297297297297</v>
      </c>
      <c r="BW14" s="46">
        <f>LMdati!BX14/(SUM(LMdati!$BU14:$BX14))</f>
        <v>0.40540540540540543</v>
      </c>
      <c r="BX14" s="187">
        <f>LMdati!BY14</f>
        <v>3.2702702702702702</v>
      </c>
      <c r="BY14" s="46">
        <f>LMdati!BZ14/(SUM(LMdati!$BZ14:$CC14))</f>
        <v>2.5793650793650792E-2</v>
      </c>
      <c r="BZ14" s="46">
        <f>LMdati!CA14/(SUM(LMdati!$BZ14:$CC14))</f>
        <v>7.3412698412698416E-2</v>
      </c>
      <c r="CA14" s="46">
        <f>LMdati!CB14/(SUM(LMdati!$BZ14:$CC14))</f>
        <v>0.30555555555555558</v>
      </c>
      <c r="CB14" s="46">
        <f>LMdati!CC14/(SUM(LMdati!$BZ14:$CC14))</f>
        <v>0.59523809523809523</v>
      </c>
      <c r="CC14" s="185">
        <f>LMdati!CD14</f>
        <v>3.4702380952380953</v>
      </c>
      <c r="CD14" s="46">
        <f>LMdati!CE14/(SUM(LMdati!$CE14:$CH14))</f>
        <v>2.5793650793650792E-2</v>
      </c>
      <c r="CE14" s="46">
        <f>LMdati!CF14/(SUM(LMdati!$CE14:$CH14))</f>
        <v>7.5396825396825393E-2</v>
      </c>
      <c r="CF14" s="46">
        <f>LMdati!CG14/(SUM(LMdati!$CE14:$CH14))</f>
        <v>0.375</v>
      </c>
      <c r="CG14" s="46">
        <f>LMdati!CH14/(SUM(LMdati!$CE14:$CH14))</f>
        <v>0.52380952380952384</v>
      </c>
      <c r="CH14" s="186">
        <f>LMdati!CI14</f>
        <v>3.3968253968253967</v>
      </c>
      <c r="CI14" s="46">
        <f>LMdati!CJ14/LMdati!$CP14</f>
        <v>0.58695652173913049</v>
      </c>
      <c r="CJ14" s="46">
        <f>LMdati!CK14/LMdati!$CP14</f>
        <v>0.34782608695652173</v>
      </c>
      <c r="CK14" s="46">
        <f>LMdati!CL14/LMdati!$CP14</f>
        <v>6.5217391304347824E-2</v>
      </c>
      <c r="CL14" s="46">
        <f>LMdati!CM14/LMdati!$CP14</f>
        <v>0</v>
      </c>
      <c r="CM14" s="46">
        <f>LMdati!CN14/LMdati!$CP14</f>
        <v>0</v>
      </c>
      <c r="CN14" s="244">
        <f>LMdati!CO14</f>
        <v>2.4782608695652173</v>
      </c>
      <c r="CO14" s="245">
        <f>LMdati!CP14</f>
        <v>46</v>
      </c>
      <c r="CP14" s="46">
        <f>LMdati!CQ14/LMdati!$CP14</f>
        <v>0</v>
      </c>
      <c r="CQ14" s="45">
        <f>LMdati!CR14/LMdati!$CP14</f>
        <v>0.19565217391304349</v>
      </c>
      <c r="CR14" s="45">
        <f>LMdati!CS14/LMdati!$CP14</f>
        <v>0.54347826086956519</v>
      </c>
      <c r="CS14" s="45">
        <f>LMdati!CT14/LMdati!$CP14</f>
        <v>0.2608695652173913</v>
      </c>
      <c r="CT14" s="193">
        <f>LMdati!CU14</f>
        <v>104.67391304347827</v>
      </c>
      <c r="CU14" s="46">
        <f>LMdati!CV14/LMdati!$DB14</f>
        <v>0.75</v>
      </c>
      <c r="CV14" s="46">
        <f>LMdati!CW14/LMdati!$DB14</f>
        <v>0.18181818181818182</v>
      </c>
      <c r="CW14" s="46">
        <f>LMdati!CX14/LMdati!$DB14</f>
        <v>2.2727272727272728E-2</v>
      </c>
      <c r="CX14" s="46">
        <f>LMdati!CY14/LMdati!$DB14</f>
        <v>4.5454545454545456E-2</v>
      </c>
      <c r="CY14" s="46">
        <f>LMdati!CZ14/LMdati!$DB14</f>
        <v>0</v>
      </c>
      <c r="CZ14" s="244">
        <f>LMdati!DA14</f>
        <v>2.3636363636363638</v>
      </c>
      <c r="DA14" s="245">
        <f>LMdati!DB14</f>
        <v>44</v>
      </c>
      <c r="DB14" s="46">
        <f>LMdati!DC14/LMdati!$DB14</f>
        <v>0</v>
      </c>
      <c r="DC14" s="45">
        <f>LMdati!DD14/LMdati!$DB14</f>
        <v>0.22727272727272727</v>
      </c>
      <c r="DD14" s="45">
        <f>LMdati!DE14/LMdati!$DB14</f>
        <v>0.31818181818181818</v>
      </c>
      <c r="DE14" s="45">
        <f>LMdati!DF14/LMdati!$DB14</f>
        <v>0.45454545454545453</v>
      </c>
      <c r="DF14" s="193">
        <f>LMdati!DG14</f>
        <v>105.97727272727273</v>
      </c>
      <c r="DG14" s="46">
        <f>LMdati!DH14/LMdati!$DN14</f>
        <v>0.58620689655172409</v>
      </c>
      <c r="DH14" s="46">
        <f>LMdati!DI14/LMdati!$DN14</f>
        <v>0.34482758620689657</v>
      </c>
      <c r="DI14" s="46">
        <f>LMdati!DJ14/LMdati!$DN14</f>
        <v>6.8965517241379309E-2</v>
      </c>
      <c r="DJ14" s="46">
        <f>LMdati!DK14/LMdati!$DN14</f>
        <v>0</v>
      </c>
      <c r="DK14" s="46">
        <f>LMdati!DL14/LMdati!$DN14</f>
        <v>0</v>
      </c>
      <c r="DL14" s="244">
        <f>LMdati!DM14</f>
        <v>2.4827586206896552</v>
      </c>
      <c r="DM14" s="245">
        <f>LMdati!DN14</f>
        <v>58</v>
      </c>
      <c r="DN14" s="46">
        <f>LMdati!DO14/LMdati!$DN14</f>
        <v>0</v>
      </c>
      <c r="DO14" s="45">
        <f>LMdati!DP14/LMdati!$DN14</f>
        <v>0.15517241379310345</v>
      </c>
      <c r="DP14" s="45">
        <f>LMdati!DQ14/LMdati!$DN14</f>
        <v>0.5</v>
      </c>
      <c r="DQ14" s="45">
        <f>LMdati!DR14/LMdati!$DN14</f>
        <v>0.34482758620689657</v>
      </c>
      <c r="DR14" s="193">
        <f>LMdati!DS14</f>
        <v>105.67241379310344</v>
      </c>
      <c r="DS14" s="46">
        <f>LMdati!DT14/LMdati!$DX14</f>
        <v>0.21951219512195122</v>
      </c>
      <c r="DT14" s="46">
        <f>LMdati!DU14/LMdati!$DX14</f>
        <v>0.65853658536585369</v>
      </c>
      <c r="DU14" s="46">
        <f>LMdati!DV14/LMdati!$DX14</f>
        <v>7.3170731707317069E-2</v>
      </c>
      <c r="DV14" s="46">
        <f>LMdati!DW14/LMdati!$DX14</f>
        <v>4.878048780487805E-2</v>
      </c>
      <c r="DW14" s="47">
        <f>LMdati!DX14</f>
        <v>41</v>
      </c>
      <c r="DX14" s="46">
        <f>LMdati!DY14/LMdati!$DX14</f>
        <v>0.63414634146341464</v>
      </c>
      <c r="DY14" s="46">
        <f>LMdati!DZ14/LMdati!$DX14</f>
        <v>0.24390243902439024</v>
      </c>
      <c r="DZ14" s="46">
        <f>LMdati!EA14/LMdati!$DX14</f>
        <v>0</v>
      </c>
      <c r="EA14" s="46">
        <f>LMdati!EB14/LMdati!$DX14</f>
        <v>0.12195121951219512</v>
      </c>
      <c r="EB14" s="192">
        <f>LMdati!EC14/LMdati!$DX14</f>
        <v>0</v>
      </c>
      <c r="EC14" s="46">
        <f>LMdati!ED14/LMdati!$EH14</f>
        <v>0.26190476190476192</v>
      </c>
      <c r="ED14" s="46">
        <f>LMdati!EE14/LMdati!$EH14</f>
        <v>0.5714285714285714</v>
      </c>
      <c r="EE14" s="46">
        <f>LMdati!EF14/LMdati!$EH14</f>
        <v>0.11904761904761904</v>
      </c>
      <c r="EF14" s="46">
        <f>LMdati!EG14/LMdati!$EH14</f>
        <v>4.7619047619047616E-2</v>
      </c>
      <c r="EG14" s="47">
        <f>LMdati!EH14</f>
        <v>42</v>
      </c>
      <c r="EH14" s="46">
        <f>LMdati!EI14/LMdati!$EH14</f>
        <v>0.66666666666666663</v>
      </c>
      <c r="EI14" s="46">
        <f>LMdati!EJ14/LMdati!$EH14</f>
        <v>0.19047619047619047</v>
      </c>
      <c r="EJ14" s="46">
        <f>LMdati!EK14/LMdati!$EH14</f>
        <v>2.3809523809523808E-2</v>
      </c>
      <c r="EK14" s="46">
        <f>LMdati!EL14/LMdati!$EH14</f>
        <v>9.5238095238095233E-2</v>
      </c>
      <c r="EL14" s="192">
        <f>LMdati!EM14/LMdati!$EH14</f>
        <v>2.3809523809523808E-2</v>
      </c>
      <c r="EM14" s="46">
        <f>LMdati!EN14/LMdati!$ER14</f>
        <v>0.25</v>
      </c>
      <c r="EN14" s="46">
        <f>LMdati!EO14/LMdati!$ER14</f>
        <v>0.6428571428571429</v>
      </c>
      <c r="EO14" s="46">
        <f>LMdati!EP14/LMdati!$ER14</f>
        <v>0.10714285714285714</v>
      </c>
      <c r="EP14" s="46">
        <f>LMdati!EQ14/LMdati!$ER14</f>
        <v>0</v>
      </c>
      <c r="EQ14" s="47">
        <f>LMdati!ER14</f>
        <v>56</v>
      </c>
      <c r="ER14" s="46">
        <f>LMdati!ES14/LMdati!$ER14</f>
        <v>0.6071428571428571</v>
      </c>
      <c r="ES14" s="46">
        <f>LMdati!ET14/LMdati!$ER14</f>
        <v>0.21428571428571427</v>
      </c>
      <c r="ET14" s="46">
        <f>LMdati!EU14/LMdati!$ER14</f>
        <v>5.3571428571428568E-2</v>
      </c>
      <c r="EU14" s="46">
        <f>LMdati!EV14/LMdati!$ER14</f>
        <v>0.125</v>
      </c>
      <c r="EV14" s="46">
        <f>LMdati!EW14/LMdati!$ER14</f>
        <v>0</v>
      </c>
    </row>
    <row r="15" spans="1:152" ht="10.5" customHeight="1" x14ac:dyDescent="0.2">
      <c r="A15" s="127">
        <v>479</v>
      </c>
      <c r="B15" s="127"/>
      <c r="C15" s="27">
        <v>22</v>
      </c>
      <c r="D15" s="28" t="s">
        <v>241</v>
      </c>
      <c r="E15" s="27" t="s">
        <v>307</v>
      </c>
      <c r="F15" s="27" t="s">
        <v>132</v>
      </c>
      <c r="G15" s="29">
        <f>LMdati!H15</f>
        <v>504</v>
      </c>
      <c r="H15" s="45">
        <f>LMdati!I15/LMdati!$H15</f>
        <v>0.24801587301587302</v>
      </c>
      <c r="I15" s="45">
        <f>LMdati!J15/LMdati!$H15</f>
        <v>0.27579365079365081</v>
      </c>
      <c r="J15" s="45">
        <f>LMdati!K15/LMdati!$H15</f>
        <v>0.2857142857142857</v>
      </c>
      <c r="K15" s="45">
        <f>LMdati!L15/LMdati!$H15</f>
        <v>1.7857142857142856E-2</v>
      </c>
      <c r="L15" s="45">
        <f>LMdati!M15/LMdati!$H15</f>
        <v>0.17261904761904762</v>
      </c>
      <c r="M15" s="243">
        <f>LMdati!N15</f>
        <v>96.153658536585368</v>
      </c>
      <c r="N15" s="29">
        <f>LMdati!O15</f>
        <v>601</v>
      </c>
      <c r="O15" s="45">
        <f>LMdati!P15/LMdati!$O15</f>
        <v>0.16971713810316139</v>
      </c>
      <c r="P15" s="45">
        <f>LMdati!Q15/LMdati!$O15</f>
        <v>0.22961730449251247</v>
      </c>
      <c r="Q15" s="45">
        <f>LMdati!R15/LMdati!$O15</f>
        <v>0.29783693843594011</v>
      </c>
      <c r="R15" s="45">
        <f>LMdati!S15/LMdati!$O15</f>
        <v>1.1647254575707155E-2</v>
      </c>
      <c r="S15" s="45">
        <f>LMdati!T15/LMdati!$O15</f>
        <v>0.29118136439267889</v>
      </c>
      <c r="T15" s="243">
        <f>LMdati!U15</f>
        <v>97.374100719424462</v>
      </c>
      <c r="U15" s="29">
        <f>LMdati!V15</f>
        <v>692</v>
      </c>
      <c r="V15" s="45">
        <f>LMdati!W15/LMdati!$V15</f>
        <v>0.19075144508670519</v>
      </c>
      <c r="W15" s="45">
        <f>LMdati!X15/LMdati!$V15</f>
        <v>0.23554913294797689</v>
      </c>
      <c r="X15" s="45">
        <f>LMdati!Y15/LMdati!$V15</f>
        <v>0.30924855491329478</v>
      </c>
      <c r="Y15" s="45">
        <f>LMdati!Z15/LMdati!$V15</f>
        <v>2.023121387283237E-2</v>
      </c>
      <c r="Z15" s="45">
        <f>LMdati!AA15/LMdati!$V15</f>
        <v>0.24421965317919075</v>
      </c>
      <c r="AA15" s="243">
        <f>LMdati!AB15</f>
        <v>96.423001949317737</v>
      </c>
      <c r="AB15" s="29">
        <f>LMdati!AC15</f>
        <v>711</v>
      </c>
      <c r="AC15" s="45">
        <f>LMdati!AD15/LMdati!$AC15</f>
        <v>0.22222222222222221</v>
      </c>
      <c r="AD15" s="45">
        <f>LMdati!AE15/LMdati!$AC15</f>
        <v>0.28973277074542897</v>
      </c>
      <c r="AE15" s="45">
        <f>LMdati!AF15/LMdati!$AC15</f>
        <v>0.31645569620253167</v>
      </c>
      <c r="AF15" s="45">
        <f>LMdati!AG15/LMdati!$AC15</f>
        <v>1.8284106891701828E-2</v>
      </c>
      <c r="AG15" s="45">
        <f>LMdati!AH15/LMdati!$AC15</f>
        <v>0.15330520393811534</v>
      </c>
      <c r="AH15" s="243">
        <f>LMdati!AI15</f>
        <v>97.268376068376071</v>
      </c>
      <c r="AI15" s="184">
        <f>LMdati!AJ15/(LMdati!$H15-LMdati!$AM15)</f>
        <v>0.81201044386422971</v>
      </c>
      <c r="AJ15" s="184">
        <f>LMdati!AK15/(LMdati!$H15-LMdati!$AM15)</f>
        <v>0.16710182767624021</v>
      </c>
      <c r="AK15" s="184">
        <f>LMdati!AL15/(LMdati!$H15-LMdati!$AM15)</f>
        <v>2.0887728459530026E-2</v>
      </c>
      <c r="AL15" s="184"/>
      <c r="AM15" s="184">
        <f>LMdati!AN15/(LMdati!$O15-LMdati!$AQ15)</f>
        <v>0.77419354838709675</v>
      </c>
      <c r="AN15" s="184">
        <f>LMdati!AO15/(LMdati!$O15-LMdati!$AQ15)</f>
        <v>0.19124423963133641</v>
      </c>
      <c r="AO15" s="184">
        <f>LMdati!AP15/(LMdati!$O15-LMdati!$AQ15)</f>
        <v>3.4562211981566823E-2</v>
      </c>
      <c r="AP15" s="184"/>
      <c r="AQ15" s="184">
        <f>LMdati!AR15/(LMdati!$V15-LMdati!$AU15)</f>
        <v>0.73112338858195214</v>
      </c>
      <c r="AR15" s="184">
        <f>LMdati!AS15/(LMdati!$V15-LMdati!$AU15)</f>
        <v>0.2541436464088398</v>
      </c>
      <c r="AS15" s="184">
        <f>LMdati!AT15/(LMdati!$V15-LMdati!$AU15)</f>
        <v>1.4732965009208104E-2</v>
      </c>
      <c r="AT15" s="184"/>
      <c r="AU15" s="184">
        <f>LMdati!AV15/LMdati!$BC15</f>
        <v>0.15062388591800357</v>
      </c>
      <c r="AV15" s="184">
        <f>LMdati!AW15/LMdati!$BC15</f>
        <v>0.11319073083778966</v>
      </c>
      <c r="AW15" s="184">
        <f>LMdati!AX15/LMdati!$BD15</f>
        <v>0.16562009419152277</v>
      </c>
      <c r="AX15" s="184">
        <f>LMdati!AY15/LMdati!$BD15</f>
        <v>0.12009419152276295</v>
      </c>
      <c r="AY15" s="184">
        <f>LMdati!AZ15/LMdati!$BE15</f>
        <v>0.18903318903318903</v>
      </c>
      <c r="AZ15" s="184">
        <f>LMdati!BA15/LMdati!$BE15</f>
        <v>0.13419913419913421</v>
      </c>
      <c r="BA15" s="30">
        <f>LMdati!BB15</f>
        <v>895</v>
      </c>
      <c r="BB15" s="30">
        <f>LMdati!BC15</f>
        <v>1122</v>
      </c>
      <c r="BC15" s="30">
        <f>LMdati!BD15</f>
        <v>1274</v>
      </c>
      <c r="BD15" s="30">
        <f>LMdati!BE15</f>
        <v>1386</v>
      </c>
      <c r="BE15" s="46">
        <f>LMdati!BF15/(SUM(LMdati!$BF15:$BI15))</f>
        <v>2.7247956403269755E-2</v>
      </c>
      <c r="BF15" s="46">
        <f>LMdati!BG15/(SUM(LMdati!$BF15:$BI15))</f>
        <v>0.11268976255352277</v>
      </c>
      <c r="BG15" s="46">
        <f>LMdati!BH15/(SUM(LMdati!$BF15:$BI15))</f>
        <v>0.41747761775009734</v>
      </c>
      <c r="BH15" s="46">
        <f>LMdati!BI15/(SUM(LMdati!$BF15:$BI15))</f>
        <v>0.44258466329311014</v>
      </c>
      <c r="BI15" s="185">
        <f>LMdati!BJ15</f>
        <v>3.2753989879330478</v>
      </c>
      <c r="BJ15" s="46">
        <f>LMdati!BK15/(SUM(LMdati!$BK15:$BN15))</f>
        <v>6.5005838847800701E-2</v>
      </c>
      <c r="BK15" s="46">
        <f>LMdati!BL15/(SUM(LMdati!$BK15:$BN15))</f>
        <v>0.14772284935772675</v>
      </c>
      <c r="BL15" s="46">
        <f>LMdati!BM15/(SUM(LMdati!$BK15:$BN15))</f>
        <v>0.46944336317633323</v>
      </c>
      <c r="BM15" s="46">
        <f>LMdati!BN15/(SUM(LMdati!$BK15:$BN15))</f>
        <v>0.31782794861813934</v>
      </c>
      <c r="BN15" s="185">
        <v>3.0400934215648112</v>
      </c>
      <c r="BO15" s="46">
        <f>LMdati!BP15/(SUM(LMdati!$BP15:$BS15))</f>
        <v>2.6896895234932758E-2</v>
      </c>
      <c r="BP15" s="46">
        <f>LMdati!BQ15/(SUM(LMdati!$BP15:$BS15))</f>
        <v>9.646355636725884E-2</v>
      </c>
      <c r="BQ15" s="46">
        <f>LMdati!BR15/(SUM(LMdati!$BP15:$BS15))</f>
        <v>0.41906026896895238</v>
      </c>
      <c r="BR15" s="46">
        <f>LMdati!BS15/(SUM(LMdati!$BP15:$BS15))</f>
        <v>0.45757927942885607</v>
      </c>
      <c r="BS15" s="185">
        <f>LMdati!BT15</f>
        <v>3.3073219325917318</v>
      </c>
      <c r="BT15" s="46">
        <f>LMdati!BU15/(SUM(LMdati!$BU15:$BX15))</f>
        <v>5.8940727212352648E-2</v>
      </c>
      <c r="BU15" s="46">
        <f>LMdati!BV15/(SUM(LMdati!$BU15:$BX15))</f>
        <v>0.13597874813216004</v>
      </c>
      <c r="BV15" s="46">
        <f>LMdati!BW15/(SUM(LMdati!$BU15:$BX15))</f>
        <v>0.47318611987381703</v>
      </c>
      <c r="BW15" s="46">
        <f>LMdati!BX15/(SUM(LMdati!$BU15:$BX15))</f>
        <v>0.33189440478167026</v>
      </c>
      <c r="BX15" s="187">
        <f>LMdati!BY15</f>
        <v>3.0780342022248051</v>
      </c>
      <c r="BY15" s="46">
        <f>LMdati!BZ15/(SUM(LMdati!$BZ15:$CC15))</f>
        <v>1.9420566698503661E-2</v>
      </c>
      <c r="BZ15" s="46">
        <f>LMdati!CA15/(SUM(LMdati!$BZ15:$CC15))</f>
        <v>9.5351798790194203E-2</v>
      </c>
      <c r="CA15" s="46">
        <f>LMdati!CB15/(SUM(LMdati!$BZ15:$CC15))</f>
        <v>0.411015600127348</v>
      </c>
      <c r="CB15" s="46">
        <f>LMdati!CC15/(SUM(LMdati!$BZ15:$CC15))</f>
        <v>0.47421203438395415</v>
      </c>
      <c r="CC15" s="185">
        <f>LMdati!CD15</f>
        <v>3.3400191021967527</v>
      </c>
      <c r="CD15" s="46">
        <f>LMdati!CE15/(SUM(LMdati!$CE15:$CH15))</f>
        <v>4.4094237503979623E-2</v>
      </c>
      <c r="CE15" s="46">
        <f>LMdati!CF15/(SUM(LMdati!$CE15:$CH15))</f>
        <v>0.12973575294492201</v>
      </c>
      <c r="CF15" s="46">
        <f>LMdati!CG15/(SUM(LMdati!$CE15:$CH15))</f>
        <v>0.48758357211079273</v>
      </c>
      <c r="CG15" s="46">
        <f>LMdati!CH15/(SUM(LMdati!$CE15:$CH15))</f>
        <v>0.33858643744030564</v>
      </c>
      <c r="CH15" s="186">
        <f>LMdati!CI15</f>
        <v>3.1206622094874246</v>
      </c>
      <c r="CI15" s="46">
        <f>LMdati!CJ15/LMdati!$CP15</f>
        <v>0.77862595419847325</v>
      </c>
      <c r="CJ15" s="46">
        <f>LMdati!CK15/LMdati!$CP15</f>
        <v>0.15776081424936386</v>
      </c>
      <c r="CK15" s="46">
        <f>LMdati!CL15/LMdati!$CP15</f>
        <v>3.5623409669211195E-2</v>
      </c>
      <c r="CL15" s="46">
        <f>LMdati!CM15/LMdati!$CP15</f>
        <v>7.6335877862595417E-3</v>
      </c>
      <c r="CM15" s="46">
        <f>LMdati!CN15/LMdati!$CP15</f>
        <v>2.0356234096692113E-2</v>
      </c>
      <c r="CN15" s="244">
        <f>LMdati!CO15</f>
        <v>2.2571428571428571</v>
      </c>
      <c r="CO15" s="245">
        <f>LMdati!CP15</f>
        <v>393</v>
      </c>
      <c r="CP15" s="46">
        <f>LMdati!CQ15/LMdati!$CP15</f>
        <v>5.0890585241730277E-2</v>
      </c>
      <c r="CQ15" s="45">
        <f>LMdati!CR15/LMdati!$CP15</f>
        <v>0.17811704834605599</v>
      </c>
      <c r="CR15" s="45">
        <f>LMdati!CS15/LMdati!$CP15</f>
        <v>0.6717557251908397</v>
      </c>
      <c r="CS15" s="45">
        <f>LMdati!CT15/LMdati!$CP15</f>
        <v>9.9236641221374045E-2</v>
      </c>
      <c r="CT15" s="193">
        <f>LMdati!CU15</f>
        <v>103.53435114503817</v>
      </c>
      <c r="CU15" s="46">
        <f>LMdati!CV15/LMdati!$DB15</f>
        <v>0.83829787234042552</v>
      </c>
      <c r="CV15" s="46">
        <f>LMdati!CW15/LMdati!$DB15</f>
        <v>8.723404255319149E-2</v>
      </c>
      <c r="CW15" s="46">
        <f>LMdati!CX15/LMdati!$DB15</f>
        <v>1.276595744680851E-2</v>
      </c>
      <c r="CX15" s="46">
        <f>LMdati!CY15/LMdati!$DB15</f>
        <v>6.382978723404255E-3</v>
      </c>
      <c r="CY15" s="46">
        <f>LMdati!CZ15/LMdati!$DB15</f>
        <v>5.5319148936170209E-2</v>
      </c>
      <c r="CZ15" s="244">
        <f>LMdati!DA15</f>
        <v>2.1396396396396398</v>
      </c>
      <c r="DA15" s="245">
        <f>LMdati!DB15</f>
        <v>470</v>
      </c>
      <c r="DB15" s="46">
        <f>LMdati!DC15/LMdati!$DB15</f>
        <v>9.3617021276595741E-2</v>
      </c>
      <c r="DC15" s="45">
        <f>LMdati!DD15/LMdati!$DB15</f>
        <v>0.24255319148936169</v>
      </c>
      <c r="DD15" s="45">
        <f>LMdati!DE15/LMdati!$DB15</f>
        <v>0.60212765957446812</v>
      </c>
      <c r="DE15" s="45">
        <f>LMdati!DF15/LMdati!$DB15</f>
        <v>6.1702127659574467E-2</v>
      </c>
      <c r="DF15" s="193">
        <f>LMdati!DG15</f>
        <v>101.97659574468085</v>
      </c>
      <c r="DG15" s="46">
        <f>LMdati!DH15/LMdati!$DN15</f>
        <v>0.77668308702791466</v>
      </c>
      <c r="DH15" s="46">
        <f>LMdati!DI15/LMdati!$DN15</f>
        <v>0.13793103448275862</v>
      </c>
      <c r="DI15" s="46">
        <f>LMdati!DJ15/LMdati!$DN15</f>
        <v>8.2101806239737278E-3</v>
      </c>
      <c r="DJ15" s="46">
        <f>LMdati!DK15/LMdati!$DN15</f>
        <v>3.2840722495894909E-3</v>
      </c>
      <c r="DK15" s="46">
        <f>LMdati!DL15/LMdati!$DN15</f>
        <v>7.3891625615763554E-2</v>
      </c>
      <c r="DL15" s="244">
        <f>LMdati!DM15</f>
        <v>2.1773049645390072</v>
      </c>
      <c r="DM15" s="245">
        <f>LMdati!DN15</f>
        <v>609</v>
      </c>
      <c r="DN15" s="46">
        <f>LMdati!DO15/LMdati!$DN15</f>
        <v>0.16912972085385877</v>
      </c>
      <c r="DO15" s="45">
        <f>LMdati!DP15/LMdati!$DN15</f>
        <v>0.25615763546798032</v>
      </c>
      <c r="DP15" s="45">
        <f>LMdati!DQ15/LMdati!$DN15</f>
        <v>0.45648604269293924</v>
      </c>
      <c r="DQ15" s="45">
        <f>LMdati!DR15/LMdati!$DN15</f>
        <v>0.11822660098522167</v>
      </c>
      <c r="DR15" s="193">
        <f>LMdati!DS15</f>
        <v>100.61576354679804</v>
      </c>
      <c r="DS15" s="46">
        <f>LMdati!DT15/LMdati!$DX15</f>
        <v>0.42966751918158569</v>
      </c>
      <c r="DT15" s="46">
        <f>LMdati!DU15/LMdati!$DX15</f>
        <v>0.49616368286445012</v>
      </c>
      <c r="DU15" s="46">
        <f>LMdati!DV15/LMdati!$DX15</f>
        <v>6.9053708439897693E-2</v>
      </c>
      <c r="DV15" s="46">
        <f>LMdati!DW15/LMdati!$DX15</f>
        <v>5.1150895140664966E-3</v>
      </c>
      <c r="DW15" s="47">
        <f>LMdati!DX15</f>
        <v>391</v>
      </c>
      <c r="DX15" s="46">
        <f>LMdati!DY15/LMdati!$DX15</f>
        <v>0.81841432225063937</v>
      </c>
      <c r="DY15" s="46">
        <f>LMdati!DZ15/LMdati!$DX15</f>
        <v>7.6726342710997444E-2</v>
      </c>
      <c r="DZ15" s="46">
        <f>LMdati!EA15/LMdati!$DX15</f>
        <v>4.3478260869565216E-2</v>
      </c>
      <c r="EA15" s="46">
        <f>LMdati!EB15/LMdati!$DX15</f>
        <v>5.1150895140664961E-2</v>
      </c>
      <c r="EB15" s="192">
        <f>LMdati!EC15/LMdati!$DX15</f>
        <v>1.0230179028132993E-2</v>
      </c>
      <c r="EC15" s="46">
        <f>LMdati!ED15/LMdati!$EH15</f>
        <v>0.36507936507936506</v>
      </c>
      <c r="ED15" s="46">
        <f>LMdati!EE15/LMdati!$EH15</f>
        <v>0.54421768707482998</v>
      </c>
      <c r="EE15" s="46">
        <f>LMdati!EF15/LMdati!$EH15</f>
        <v>6.8027210884353748E-2</v>
      </c>
      <c r="EF15" s="46">
        <f>LMdati!EG15/LMdati!$EH15</f>
        <v>2.2675736961451247E-2</v>
      </c>
      <c r="EG15" s="47">
        <f>LMdati!EH15</f>
        <v>441</v>
      </c>
      <c r="EH15" s="46">
        <f>LMdati!EI15/LMdati!$EH15</f>
        <v>0.7369614512471655</v>
      </c>
      <c r="EI15" s="46">
        <f>LMdati!EJ15/LMdati!$EH15</f>
        <v>0.11564625850340136</v>
      </c>
      <c r="EJ15" s="46">
        <f>LMdati!EK15/LMdati!$EH15</f>
        <v>6.1224489795918366E-2</v>
      </c>
      <c r="EK15" s="46">
        <f>LMdati!EL15/LMdati!$EH15</f>
        <v>5.6689342403628121E-2</v>
      </c>
      <c r="EL15" s="192">
        <f>LMdati!EM15/LMdati!$EH15</f>
        <v>2.9478458049886622E-2</v>
      </c>
      <c r="EM15" s="46">
        <f>LMdati!EN15/LMdati!$ER15</f>
        <v>0.32486388384754988</v>
      </c>
      <c r="EN15" s="46">
        <f>LMdati!EO15/LMdati!$ER15</f>
        <v>0.56079854809437391</v>
      </c>
      <c r="EO15" s="46">
        <f>LMdati!EP15/LMdati!$ER15</f>
        <v>9.2558983666061703E-2</v>
      </c>
      <c r="EP15" s="46">
        <f>LMdati!EQ15/LMdati!$ER15</f>
        <v>2.1778584392014518E-2</v>
      </c>
      <c r="EQ15" s="47">
        <f>LMdati!ER15</f>
        <v>551</v>
      </c>
      <c r="ER15" s="46">
        <f>LMdati!ES15/LMdati!$ER15</f>
        <v>0.69147005444646104</v>
      </c>
      <c r="ES15" s="46">
        <f>LMdati!ET15/LMdati!$ER15</f>
        <v>0.1161524500907441</v>
      </c>
      <c r="ET15" s="46">
        <f>LMdati!EU15/LMdati!$ER15</f>
        <v>6.8965517241379309E-2</v>
      </c>
      <c r="EU15" s="46">
        <f>LMdati!EV15/LMdati!$ER15</f>
        <v>9.4373865698729589E-2</v>
      </c>
      <c r="EV15" s="46">
        <f>LMdati!EW15/LMdati!$ER15</f>
        <v>2.9038112522686024E-2</v>
      </c>
    </row>
    <row r="16" spans="1:152" ht="10.5" customHeight="1" x14ac:dyDescent="0.2">
      <c r="A16" s="127">
        <v>487</v>
      </c>
      <c r="B16" s="127"/>
      <c r="C16" s="27">
        <v>23</v>
      </c>
      <c r="D16" s="28" t="s">
        <v>242</v>
      </c>
      <c r="E16" s="27" t="s">
        <v>111</v>
      </c>
      <c r="F16" s="27" t="s">
        <v>132</v>
      </c>
      <c r="G16" s="29">
        <f>LMdati!H16</f>
        <v>84</v>
      </c>
      <c r="H16" s="45">
        <f>LMdati!I16/LMdati!$H16</f>
        <v>0.2857142857142857</v>
      </c>
      <c r="I16" s="45">
        <f>LMdati!J16/LMdati!$H16</f>
        <v>0.45238095238095238</v>
      </c>
      <c r="J16" s="45">
        <f>LMdati!K16/LMdati!$H16</f>
        <v>0.25</v>
      </c>
      <c r="K16" s="45">
        <f>LMdati!L16/LMdati!$H16</f>
        <v>0</v>
      </c>
      <c r="L16" s="45">
        <f>LMdati!M16/LMdati!$H16</f>
        <v>1.1904761904761904E-2</v>
      </c>
      <c r="M16" s="243">
        <f>LMdati!N16</f>
        <v>99.590361445783131</v>
      </c>
      <c r="N16" s="29">
        <f>LMdati!O16</f>
        <v>112</v>
      </c>
      <c r="O16" s="45">
        <f>LMdati!P16/LMdati!$O16</f>
        <v>0.25</v>
      </c>
      <c r="P16" s="45">
        <f>LMdati!Q16/LMdati!$O16</f>
        <v>0.38392857142857145</v>
      </c>
      <c r="Q16" s="45">
        <f>LMdati!R16/LMdati!$O16</f>
        <v>0.33035714285714285</v>
      </c>
      <c r="R16" s="45">
        <f>LMdati!S16/LMdati!$O16</f>
        <v>1.7857142857142856E-2</v>
      </c>
      <c r="S16" s="45">
        <f>LMdati!T16/LMdati!$O16</f>
        <v>1.7857142857142856E-2</v>
      </c>
      <c r="T16" s="243">
        <f>LMdati!U16</f>
        <v>96.909090909090907</v>
      </c>
      <c r="U16" s="29">
        <f>LMdati!V16</f>
        <v>105</v>
      </c>
      <c r="V16" s="45">
        <f>LMdati!W16/LMdati!$V16</f>
        <v>0.30476190476190479</v>
      </c>
      <c r="W16" s="45">
        <f>LMdati!X16/LMdati!$V16</f>
        <v>0.32380952380952382</v>
      </c>
      <c r="X16" s="45">
        <f>LMdati!Y16/LMdati!$V16</f>
        <v>0.33333333333333331</v>
      </c>
      <c r="Y16" s="45">
        <f>LMdati!Z16/LMdati!$V16</f>
        <v>0</v>
      </c>
      <c r="Z16" s="45">
        <f>LMdati!AA16/LMdati!$V16</f>
        <v>3.8095238095238099E-2</v>
      </c>
      <c r="AA16" s="243">
        <f>LMdati!AB16</f>
        <v>99.504950495049499</v>
      </c>
      <c r="AB16" s="29">
        <f>LMdati!AC16</f>
        <v>157</v>
      </c>
      <c r="AC16" s="45">
        <f>LMdati!AD16/LMdati!$AC16</f>
        <v>0.2356687898089172</v>
      </c>
      <c r="AD16" s="45">
        <f>LMdati!AE16/LMdati!$AC16</f>
        <v>0.39490445859872614</v>
      </c>
      <c r="AE16" s="45">
        <f>LMdati!AF16/LMdati!$AC16</f>
        <v>0.33757961783439489</v>
      </c>
      <c r="AF16" s="45">
        <f>LMdati!AG16/LMdati!$AC16</f>
        <v>0</v>
      </c>
      <c r="AG16" s="45">
        <f>LMdati!AH16/LMdati!$AC16</f>
        <v>3.1847133757961783E-2</v>
      </c>
      <c r="AH16" s="243">
        <f>LMdati!AI16</f>
        <v>98.381578947368425</v>
      </c>
      <c r="AI16" s="184">
        <f>LMdati!AJ16/(LMdati!$H16-LMdati!$AM16)</f>
        <v>0.49152542372881358</v>
      </c>
      <c r="AJ16" s="184">
        <f>LMdati!AK16/(LMdati!$H16-LMdati!$AM16)</f>
        <v>0.50847457627118642</v>
      </c>
      <c r="AK16" s="184">
        <f>LMdati!AL16/(LMdati!$H16-LMdati!$AM16)</f>
        <v>0</v>
      </c>
      <c r="AL16" s="184"/>
      <c r="AM16" s="184">
        <f>LMdati!AN16/(LMdati!$O16-LMdati!$AQ16)</f>
        <v>0.49333333333333335</v>
      </c>
      <c r="AN16" s="184">
        <f>LMdati!AO16/(LMdati!$O16-LMdati!$AQ16)</f>
        <v>0.49333333333333335</v>
      </c>
      <c r="AO16" s="184">
        <f>LMdati!AP16/(LMdati!$O16-LMdati!$AQ16)</f>
        <v>1.3333333333333334E-2</v>
      </c>
      <c r="AP16" s="184"/>
      <c r="AQ16" s="184">
        <f>LMdati!AR16/(LMdati!$V16-LMdati!$AU16)</f>
        <v>0.23943661971830985</v>
      </c>
      <c r="AR16" s="184">
        <f>LMdati!AS16/(LMdati!$V16-LMdati!$AU16)</f>
        <v>0.70422535211267601</v>
      </c>
      <c r="AS16" s="184">
        <f>LMdati!AT16/(LMdati!$V16-LMdati!$AU16)</f>
        <v>5.6338028169014086E-2</v>
      </c>
      <c r="AT16" s="184"/>
      <c r="AU16" s="184">
        <f>LMdati!AV16/LMdati!$BC16</f>
        <v>9.7435897435897437E-2</v>
      </c>
      <c r="AV16" s="184">
        <f>LMdati!AW16/LMdati!$BC16</f>
        <v>0.13333333333333333</v>
      </c>
      <c r="AW16" s="184">
        <f>LMdati!AX16/LMdati!$BD16</f>
        <v>8.7962962962962965E-2</v>
      </c>
      <c r="AX16" s="184">
        <f>LMdati!AY16/LMdati!$BD16</f>
        <v>0.125</v>
      </c>
      <c r="AY16" s="184">
        <f>LMdati!AZ16/LMdati!$BE16</f>
        <v>0.12941176470588237</v>
      </c>
      <c r="AZ16" s="184">
        <f>LMdati!BA16/LMdati!$BE16</f>
        <v>0.17254901960784313</v>
      </c>
      <c r="BA16" s="30">
        <f>LMdati!BB16</f>
        <v>158</v>
      </c>
      <c r="BB16" s="30">
        <f>LMdati!BC16</f>
        <v>195</v>
      </c>
      <c r="BC16" s="30">
        <f>LMdati!BD16</f>
        <v>216</v>
      </c>
      <c r="BD16" s="30">
        <f>LMdati!BE16</f>
        <v>255</v>
      </c>
      <c r="BE16" s="46">
        <f>LMdati!BF16/(SUM(LMdati!$BF16:$BI16))</f>
        <v>1.4945652173913044E-2</v>
      </c>
      <c r="BF16" s="46">
        <f>LMdati!BG16/(SUM(LMdati!$BF16:$BI16))</f>
        <v>0.10054347826086957</v>
      </c>
      <c r="BG16" s="46">
        <f>LMdati!BH16/(SUM(LMdati!$BF16:$BI16))</f>
        <v>0.36141304347826086</v>
      </c>
      <c r="BH16" s="46">
        <f>LMdati!BI16/(SUM(LMdati!$BF16:$BI16))</f>
        <v>0.52309782608695654</v>
      </c>
      <c r="BI16" s="185">
        <f>LMdati!BJ16</f>
        <v>3.3926630434782608</v>
      </c>
      <c r="BJ16" s="46">
        <f>LMdati!BK16/(SUM(LMdati!$BK16:$BN16))</f>
        <v>7.744565217391304E-2</v>
      </c>
      <c r="BK16" s="46">
        <f>LMdati!BL16/(SUM(LMdati!$BK16:$BN16))</f>
        <v>0.15489130434782608</v>
      </c>
      <c r="BL16" s="46">
        <f>LMdati!BM16/(SUM(LMdati!$BK16:$BN16))</f>
        <v>0.43614130434782611</v>
      </c>
      <c r="BM16" s="46">
        <f>LMdati!BN16/(SUM(LMdati!$BK16:$BN16))</f>
        <v>0.33152173913043476</v>
      </c>
      <c r="BN16" s="185">
        <v>3.0217391304347827</v>
      </c>
      <c r="BO16" s="46">
        <f>LMdati!BP16/(SUM(LMdati!$BP16:$BS16))</f>
        <v>1.1138613861386138E-2</v>
      </c>
      <c r="BP16" s="46">
        <f>LMdati!BQ16/(SUM(LMdati!$BP16:$BS16))</f>
        <v>0.11262376237623763</v>
      </c>
      <c r="BQ16" s="46">
        <f>LMdati!BR16/(SUM(LMdati!$BP16:$BS16))</f>
        <v>0.35767326732673266</v>
      </c>
      <c r="BR16" s="46">
        <f>LMdati!BS16/(SUM(LMdati!$BP16:$BS16))</f>
        <v>0.51856435643564358</v>
      </c>
      <c r="BS16" s="185">
        <f>LMdati!BT16</f>
        <v>3.3836633663366338</v>
      </c>
      <c r="BT16" s="46">
        <f>LMdati!BU16/(SUM(LMdati!$BU16:$BX16))</f>
        <v>6.3118811881188119E-2</v>
      </c>
      <c r="BU16" s="46">
        <f>LMdati!BV16/(SUM(LMdati!$BU16:$BX16))</f>
        <v>0.13366336633663367</v>
      </c>
      <c r="BV16" s="46">
        <f>LMdati!BW16/(SUM(LMdati!$BU16:$BX16))</f>
        <v>0.42202970297029702</v>
      </c>
      <c r="BW16" s="46">
        <f>LMdati!BX16/(SUM(LMdati!$BU16:$BX16))</f>
        <v>0.38118811881188119</v>
      </c>
      <c r="BX16" s="187">
        <f>LMdati!BY16</f>
        <v>3.1212871287128712</v>
      </c>
      <c r="BY16" s="46">
        <f>LMdati!BZ16/(SUM(LMdati!$BZ16:$CC16))</f>
        <v>2.6666666666666668E-2</v>
      </c>
      <c r="BZ16" s="46">
        <f>LMdati!CA16/(SUM(LMdati!$BZ16:$CC16))</f>
        <v>9.1282051282051288E-2</v>
      </c>
      <c r="CA16" s="46">
        <f>LMdati!CB16/(SUM(LMdati!$BZ16:$CC16))</f>
        <v>0.37641025641025638</v>
      </c>
      <c r="CB16" s="46">
        <f>LMdati!CC16/(SUM(LMdati!$BZ16:$CC16))</f>
        <v>0.50564102564102564</v>
      </c>
      <c r="CC16" s="185">
        <f>LMdati!CD16</f>
        <v>3.3610256410256412</v>
      </c>
      <c r="CD16" s="46">
        <f>LMdati!CE16/(SUM(LMdati!$CE16:$CH16))</f>
        <v>5.4358974358974362E-2</v>
      </c>
      <c r="CE16" s="46">
        <f>LMdati!CF16/(SUM(LMdati!$CE16:$CH16))</f>
        <v>0.13846153846153847</v>
      </c>
      <c r="CF16" s="46">
        <f>LMdati!CG16/(SUM(LMdati!$CE16:$CH16))</f>
        <v>0.45948717948717949</v>
      </c>
      <c r="CG16" s="46">
        <f>LMdati!CH16/(SUM(LMdati!$CE16:$CH16))</f>
        <v>0.34769230769230769</v>
      </c>
      <c r="CH16" s="186">
        <f>LMdati!CI16</f>
        <v>3.1005128205128205</v>
      </c>
      <c r="CI16" s="46">
        <f>LMdati!CJ16/LMdati!$CP16</f>
        <v>0.48684210526315791</v>
      </c>
      <c r="CJ16" s="46">
        <f>LMdati!CK16/LMdati!$CP16</f>
        <v>0.42105263157894735</v>
      </c>
      <c r="CK16" s="46">
        <f>LMdati!CL16/LMdati!$CP16</f>
        <v>7.8947368421052627E-2</v>
      </c>
      <c r="CL16" s="46">
        <f>LMdati!CM16/LMdati!$CP16</f>
        <v>1.3157894736842105E-2</v>
      </c>
      <c r="CM16" s="46">
        <f>LMdati!CN16/LMdati!$CP16</f>
        <v>0</v>
      </c>
      <c r="CN16" s="244">
        <f>LMdati!CO16</f>
        <v>2.6184210526315788</v>
      </c>
      <c r="CO16" s="245">
        <f>LMdati!CP16</f>
        <v>76</v>
      </c>
      <c r="CP16" s="46">
        <f>LMdati!CQ16/LMdati!$CP16</f>
        <v>3.9473684210526314E-2</v>
      </c>
      <c r="CQ16" s="45">
        <f>LMdati!CR16/LMdati!$CP16</f>
        <v>0.18421052631578946</v>
      </c>
      <c r="CR16" s="45">
        <f>LMdati!CS16/LMdati!$CP16</f>
        <v>0.53947368421052633</v>
      </c>
      <c r="CS16" s="45">
        <f>LMdati!CT16/LMdati!$CP16</f>
        <v>0.23684210526315788</v>
      </c>
      <c r="CT16" s="193">
        <f>LMdati!CU16</f>
        <v>104.71052631578948</v>
      </c>
      <c r="CU16" s="46">
        <f>LMdati!CV16/LMdati!$DB16</f>
        <v>0.54054054054054057</v>
      </c>
      <c r="CV16" s="46">
        <f>LMdati!CW16/LMdati!$DB16</f>
        <v>0.29729729729729731</v>
      </c>
      <c r="CW16" s="46">
        <f>LMdati!CX16/LMdati!$DB16</f>
        <v>8.1081081081081086E-2</v>
      </c>
      <c r="CX16" s="46">
        <f>LMdati!CY16/LMdati!$DB16</f>
        <v>6.7567567567567571E-2</v>
      </c>
      <c r="CY16" s="46">
        <f>LMdati!CZ16/LMdati!$DB16</f>
        <v>1.3513513513513514E-2</v>
      </c>
      <c r="CZ16" s="244">
        <f>LMdati!DA16</f>
        <v>2.6712328767123288</v>
      </c>
      <c r="DA16" s="245">
        <f>LMdati!DB16</f>
        <v>74</v>
      </c>
      <c r="DB16" s="46">
        <f>LMdati!DC16/LMdati!$DB16</f>
        <v>6.7567567567567571E-2</v>
      </c>
      <c r="DC16" s="45">
        <f>LMdati!DD16/LMdati!$DB16</f>
        <v>0.21621621621621623</v>
      </c>
      <c r="DD16" s="45">
        <f>LMdati!DE16/LMdati!$DB16</f>
        <v>0.48648648648648651</v>
      </c>
      <c r="DE16" s="45">
        <f>LMdati!DF16/LMdati!$DB16</f>
        <v>0.22972972972972974</v>
      </c>
      <c r="DF16" s="193">
        <f>LMdati!DG16</f>
        <v>103.89189189189189</v>
      </c>
      <c r="DG16" s="46">
        <f>LMdati!DH16/LMdati!$DN16</f>
        <v>0.55000000000000004</v>
      </c>
      <c r="DH16" s="46">
        <f>LMdati!DI16/LMdati!$DN16</f>
        <v>0.33</v>
      </c>
      <c r="DI16" s="46">
        <f>LMdati!DJ16/LMdati!$DN16</f>
        <v>7.0000000000000007E-2</v>
      </c>
      <c r="DJ16" s="46">
        <f>LMdati!DK16/LMdati!$DN16</f>
        <v>0.03</v>
      </c>
      <c r="DK16" s="46">
        <f>LMdati!DL16/LMdati!$DN16</f>
        <v>0.02</v>
      </c>
      <c r="DL16" s="244">
        <f>LMdati!DM16</f>
        <v>2.5714285714285716</v>
      </c>
      <c r="DM16" s="245">
        <f>LMdati!DN16</f>
        <v>100</v>
      </c>
      <c r="DN16" s="46">
        <f>LMdati!DO16/LMdati!$DN16</f>
        <v>0.04</v>
      </c>
      <c r="DO16" s="45">
        <f>LMdati!DP16/LMdati!$DN16</f>
        <v>0.17</v>
      </c>
      <c r="DP16" s="45">
        <f>LMdati!DQ16/LMdati!$DN16</f>
        <v>0.56000000000000005</v>
      </c>
      <c r="DQ16" s="45">
        <f>LMdati!DR16/LMdati!$DN16</f>
        <v>0.23</v>
      </c>
      <c r="DR16" s="193">
        <f>LMdati!DS16</f>
        <v>105</v>
      </c>
      <c r="DS16" s="46">
        <f>LMdati!DT16/LMdati!$DX16</f>
        <v>0.31506849315068491</v>
      </c>
      <c r="DT16" s="46">
        <f>LMdati!DU16/LMdati!$DX16</f>
        <v>0.60273972602739723</v>
      </c>
      <c r="DU16" s="46">
        <f>LMdati!DV16/LMdati!$DX16</f>
        <v>8.2191780821917804E-2</v>
      </c>
      <c r="DV16" s="46">
        <f>LMdati!DW16/LMdati!$DX16</f>
        <v>0</v>
      </c>
      <c r="DW16" s="47">
        <f>LMdati!DX16</f>
        <v>73</v>
      </c>
      <c r="DX16" s="46">
        <f>LMdati!DY16/LMdati!$DX16</f>
        <v>0.64383561643835618</v>
      </c>
      <c r="DY16" s="46">
        <f>LMdati!DZ16/LMdati!$DX16</f>
        <v>0.30136986301369861</v>
      </c>
      <c r="DZ16" s="46">
        <f>LMdati!EA16/LMdati!$DX16</f>
        <v>1.3698630136986301E-2</v>
      </c>
      <c r="EA16" s="46">
        <f>LMdati!EB16/LMdati!$DX16</f>
        <v>4.1095890410958902E-2</v>
      </c>
      <c r="EB16" s="192">
        <f>LMdati!EC16/LMdati!$DX16</f>
        <v>0</v>
      </c>
      <c r="EC16" s="46">
        <f>LMdati!ED16/LMdati!$EH16</f>
        <v>0.37647058823529411</v>
      </c>
      <c r="ED16" s="46">
        <f>LMdati!EE16/LMdati!$EH16</f>
        <v>0.49411764705882355</v>
      </c>
      <c r="EE16" s="46">
        <f>LMdati!EF16/LMdati!$EH16</f>
        <v>0.10588235294117647</v>
      </c>
      <c r="EF16" s="46">
        <f>LMdati!EG16/LMdati!$EH16</f>
        <v>2.3529411764705882E-2</v>
      </c>
      <c r="EG16" s="47">
        <f>LMdati!EH16</f>
        <v>85</v>
      </c>
      <c r="EH16" s="46">
        <f>LMdati!EI16/LMdati!$EH16</f>
        <v>0.74117647058823533</v>
      </c>
      <c r="EI16" s="46">
        <f>LMdati!EJ16/LMdati!$EH16</f>
        <v>0.14117647058823529</v>
      </c>
      <c r="EJ16" s="46">
        <f>LMdati!EK16/LMdati!$EH16</f>
        <v>1.1764705882352941E-2</v>
      </c>
      <c r="EK16" s="46">
        <f>LMdati!EL16/LMdati!$EH16</f>
        <v>5.8823529411764705E-2</v>
      </c>
      <c r="EL16" s="192">
        <f>LMdati!EM16/LMdati!$EH16</f>
        <v>4.7058823529411764E-2</v>
      </c>
      <c r="EM16" s="46">
        <f>LMdati!EN16/LMdati!$ER16</f>
        <v>0.2967032967032967</v>
      </c>
      <c r="EN16" s="46">
        <f>LMdati!EO16/LMdati!$ER16</f>
        <v>0.60439560439560436</v>
      </c>
      <c r="EO16" s="46">
        <f>LMdati!EP16/LMdati!$ER16</f>
        <v>7.6923076923076927E-2</v>
      </c>
      <c r="EP16" s="46">
        <f>LMdati!EQ16/LMdati!$ER16</f>
        <v>2.197802197802198E-2</v>
      </c>
      <c r="EQ16" s="47">
        <f>LMdati!ER16</f>
        <v>91</v>
      </c>
      <c r="ER16" s="46">
        <f>LMdati!ES16/LMdati!$ER16</f>
        <v>0.67032967032967028</v>
      </c>
      <c r="ES16" s="46">
        <f>LMdati!ET16/LMdati!$ER16</f>
        <v>0.16483516483516483</v>
      </c>
      <c r="ET16" s="46">
        <f>LMdati!EU16/LMdati!$ER16</f>
        <v>6.5934065934065936E-2</v>
      </c>
      <c r="EU16" s="46">
        <f>LMdati!EV16/LMdati!$ER16</f>
        <v>8.7912087912087919E-2</v>
      </c>
      <c r="EV16" s="46">
        <f>LMdati!EW16/LMdati!$ER16</f>
        <v>1.098901098901099E-2</v>
      </c>
    </row>
    <row r="17" spans="1:152" ht="10.5" customHeight="1" x14ac:dyDescent="0.2">
      <c r="A17" s="127">
        <v>405</v>
      </c>
      <c r="B17" s="127"/>
      <c r="C17" s="27">
        <v>24</v>
      </c>
      <c r="D17" s="28" t="s">
        <v>136</v>
      </c>
      <c r="E17" s="27" t="s">
        <v>124</v>
      </c>
      <c r="F17" s="27" t="s">
        <v>132</v>
      </c>
      <c r="G17" s="29">
        <f>LMdati!H17</f>
        <v>29</v>
      </c>
      <c r="H17" s="45">
        <f>LMdati!I17/LMdati!$H17</f>
        <v>0</v>
      </c>
      <c r="I17" s="45">
        <f>LMdati!J17/LMdati!$H17</f>
        <v>0</v>
      </c>
      <c r="J17" s="45">
        <f>LMdati!K17/LMdati!$H17</f>
        <v>3.4482758620689655E-2</v>
      </c>
      <c r="K17" s="45">
        <f>LMdati!L17/LMdati!$H17</f>
        <v>0</v>
      </c>
      <c r="L17" s="45">
        <f>LMdati!M17/LMdati!$H17</f>
        <v>0.96551724137931039</v>
      </c>
      <c r="M17" s="243">
        <f>LMdati!N17</f>
        <v>92</v>
      </c>
      <c r="N17" s="29">
        <f>LMdati!O17</f>
        <v>0</v>
      </c>
      <c r="O17" s="45"/>
      <c r="P17" s="45"/>
      <c r="Q17" s="45"/>
      <c r="R17" s="45"/>
      <c r="S17" s="45"/>
      <c r="T17" s="243"/>
      <c r="U17" s="29">
        <f>LMdati!V17</f>
        <v>0</v>
      </c>
      <c r="V17" s="45"/>
      <c r="W17" s="45"/>
      <c r="X17" s="45"/>
      <c r="Y17" s="45"/>
      <c r="Z17" s="45"/>
      <c r="AA17" s="243"/>
      <c r="AB17" s="29">
        <f>LMdati!AC17</f>
        <v>0</v>
      </c>
      <c r="AC17" s="45"/>
      <c r="AD17" s="45"/>
      <c r="AE17" s="45"/>
      <c r="AF17" s="45"/>
      <c r="AG17" s="45"/>
      <c r="AH17" s="243"/>
      <c r="AI17" s="250">
        <f>LMdati!AJ17/(LMdati!$H17-LMdati!$AM17)</f>
        <v>1</v>
      </c>
      <c r="AJ17" s="184">
        <f>LMdati!AK17/(LMdati!$H17-LMdati!$AM17)</f>
        <v>0</v>
      </c>
      <c r="AK17" s="184">
        <f>LMdati!AL17/(LMdati!$H17-LMdati!$AM17)</f>
        <v>0</v>
      </c>
      <c r="AL17" s="184"/>
      <c r="AM17" s="250"/>
      <c r="AN17" s="184"/>
      <c r="AO17" s="184"/>
      <c r="AP17" s="184"/>
      <c r="AQ17" s="184"/>
      <c r="AR17" s="184"/>
      <c r="AS17" s="184"/>
      <c r="AT17" s="184"/>
      <c r="AU17" s="184"/>
      <c r="AV17" s="184"/>
      <c r="AW17" s="184"/>
      <c r="AX17" s="184"/>
      <c r="AY17" s="184"/>
      <c r="AZ17" s="184"/>
      <c r="BA17" s="30">
        <f>LMdati!BB17</f>
        <v>150</v>
      </c>
      <c r="BB17" s="30"/>
      <c r="BC17" s="30"/>
      <c r="BD17" s="30"/>
      <c r="BE17" s="46">
        <f>LMdati!BF17/(SUM(LMdati!$BF17:$BI17))</f>
        <v>0</v>
      </c>
      <c r="BF17" s="46">
        <f>LMdati!BG17/(SUM(LMdati!$BF17:$BI17))</f>
        <v>8.6956521739130432E-2</v>
      </c>
      <c r="BG17" s="46">
        <f>LMdati!BH17/(SUM(LMdati!$BF17:$BI17))</f>
        <v>0.43478260869565216</v>
      </c>
      <c r="BH17" s="46">
        <f>LMdati!BI17/(SUM(LMdati!$BF17:$BI17))</f>
        <v>0.47826086956521741</v>
      </c>
      <c r="BI17" s="185">
        <f>LMdati!BJ17</f>
        <v>3.3913043478260869</v>
      </c>
      <c r="BJ17" s="46">
        <f>LMdati!BK17/(SUM(LMdati!$BK17:$BN17))</f>
        <v>8.6956521739130432E-2</v>
      </c>
      <c r="BK17" s="46">
        <f>LMdati!BL17/(SUM(LMdati!$BK17:$BN17))</f>
        <v>4.3478260869565216E-2</v>
      </c>
      <c r="BL17" s="46">
        <f>LMdati!BM17/(SUM(LMdati!$BK17:$BN17))</f>
        <v>0.52173913043478259</v>
      </c>
      <c r="BM17" s="46">
        <f>LMdati!BN17/(SUM(LMdati!$BK17:$BN17))</f>
        <v>0.34782608695652173</v>
      </c>
      <c r="BN17" s="185">
        <v>3.1304347826086958</v>
      </c>
      <c r="BO17" s="46"/>
      <c r="BP17" s="46"/>
      <c r="BQ17" s="46"/>
      <c r="BR17" s="46"/>
      <c r="BS17" s="185"/>
      <c r="BT17" s="46"/>
      <c r="BU17" s="46"/>
      <c r="BV17" s="46"/>
      <c r="BW17" s="46"/>
      <c r="BX17" s="187"/>
      <c r="BY17" s="46"/>
      <c r="BZ17" s="46"/>
      <c r="CA17" s="46"/>
      <c r="CB17" s="46"/>
      <c r="CC17" s="185"/>
      <c r="CD17" s="46"/>
      <c r="CE17" s="46"/>
      <c r="CF17" s="46"/>
      <c r="CG17" s="46"/>
      <c r="CH17" s="186"/>
      <c r="CI17" s="46">
        <f>LMdati!CJ17/LMdati!$CP17</f>
        <v>0.63846153846153841</v>
      </c>
      <c r="CJ17" s="46">
        <f>LMdati!CK17/LMdati!$CP17</f>
        <v>0.2076923076923077</v>
      </c>
      <c r="CK17" s="46">
        <f>LMdati!CL17/LMdati!$CP17</f>
        <v>5.3846153846153849E-2</v>
      </c>
      <c r="CL17" s="46">
        <f>LMdati!CM17/LMdati!$CP17</f>
        <v>0</v>
      </c>
      <c r="CM17" s="46">
        <f>LMdati!CN17/LMdati!$CP17</f>
        <v>0.1</v>
      </c>
      <c r="CN17" s="244">
        <f>LMdati!CO17</f>
        <v>2.3504273504273505</v>
      </c>
      <c r="CO17" s="245">
        <f>LMdati!CP17</f>
        <v>130</v>
      </c>
      <c r="CP17" s="46">
        <f>LMdati!CQ17/LMdati!$CP17</f>
        <v>0.14615384615384616</v>
      </c>
      <c r="CQ17" s="45">
        <f>LMdati!CR17/LMdati!$CP17</f>
        <v>0.43846153846153846</v>
      </c>
      <c r="CR17" s="45">
        <f>LMdati!CS17/LMdati!$CP17</f>
        <v>0.38461538461538464</v>
      </c>
      <c r="CS17" s="45">
        <f>LMdati!CT17/LMdati!$CP17</f>
        <v>3.0769230769230771E-2</v>
      </c>
      <c r="CT17" s="193">
        <f>LMdati!CU17</f>
        <v>98.692307692307693</v>
      </c>
      <c r="CU17" s="46">
        <f>LMdati!CV17/LMdati!$DB17</f>
        <v>0.1111111111111111</v>
      </c>
      <c r="CV17" s="46">
        <f>LMdati!CW17/LMdati!$DB17</f>
        <v>0.75</v>
      </c>
      <c r="CW17" s="46">
        <f>LMdati!CX17/LMdati!$DB17</f>
        <v>5.5555555555555552E-2</v>
      </c>
      <c r="CX17" s="46">
        <f>LMdati!CY17/LMdati!$DB17</f>
        <v>2.7777777777777776E-2</v>
      </c>
      <c r="CY17" s="46">
        <f>LMdati!CZ17/LMdati!$DB17</f>
        <v>5.5555555555555552E-2</v>
      </c>
      <c r="CZ17" s="244">
        <f>LMdati!DA17</f>
        <v>3</v>
      </c>
      <c r="DA17" s="245">
        <f>LMdati!DB17</f>
        <v>36</v>
      </c>
      <c r="DB17" s="46">
        <f>LMdati!DC17/LMdati!$DB17</f>
        <v>0.44444444444444442</v>
      </c>
      <c r="DC17" s="45">
        <f>LMdati!DD17/LMdati!$DB17</f>
        <v>0.3888888888888889</v>
      </c>
      <c r="DD17" s="45">
        <f>LMdati!DE17/LMdati!$DB17</f>
        <v>0.16666666666666666</v>
      </c>
      <c r="DE17" s="45">
        <f>LMdati!DF17/LMdati!$DB17</f>
        <v>0</v>
      </c>
      <c r="DF17" s="193">
        <f>LMdati!DG17</f>
        <v>93.111111111111114</v>
      </c>
      <c r="DG17" s="46">
        <f>LMdati!DH17/LMdati!$DN17</f>
        <v>0</v>
      </c>
      <c r="DH17" s="46">
        <f>LMdati!DI17/LMdati!$DN17</f>
        <v>0</v>
      </c>
      <c r="DI17" s="46">
        <f>LMdati!DJ17/LMdati!$DN17</f>
        <v>0.22222222222222221</v>
      </c>
      <c r="DJ17" s="46">
        <f>LMdati!DK17/LMdati!$DN17</f>
        <v>0.1111111111111111</v>
      </c>
      <c r="DK17" s="46">
        <f>LMdati!DL17/LMdati!$DN17</f>
        <v>0.66666666666666663</v>
      </c>
      <c r="DL17" s="244">
        <f>LMdati!DM17</f>
        <v>4.333333333333333</v>
      </c>
      <c r="DM17" s="245">
        <f>LMdati!DN17</f>
        <v>9</v>
      </c>
      <c r="DN17" s="46">
        <f>LMdati!DO17/LMdati!$DN17</f>
        <v>0.44444444444444442</v>
      </c>
      <c r="DO17" s="45">
        <f>LMdati!DP17/LMdati!$DN17</f>
        <v>0.44444444444444442</v>
      </c>
      <c r="DP17" s="45">
        <f>LMdati!DQ17/LMdati!$DN17</f>
        <v>0.1111111111111111</v>
      </c>
      <c r="DQ17" s="45">
        <f>LMdati!DR17/LMdati!$DN17</f>
        <v>0</v>
      </c>
      <c r="DR17" s="193">
        <f>LMdati!DS17</f>
        <v>91.333333333333329</v>
      </c>
      <c r="DS17" s="46">
        <f>LMdati!DT17/LMdati!$DX17</f>
        <v>0.3968253968253968</v>
      </c>
      <c r="DT17" s="46">
        <f>LMdati!DU17/LMdati!$DX17</f>
        <v>0.53968253968253965</v>
      </c>
      <c r="DU17" s="46">
        <f>LMdati!DV17/LMdati!$DX17</f>
        <v>3.1746031746031744E-2</v>
      </c>
      <c r="DV17" s="46">
        <f>LMdati!DW17/LMdati!$DX17</f>
        <v>3.1746031746031744E-2</v>
      </c>
      <c r="DW17" s="47">
        <f>LMdati!DX17</f>
        <v>126</v>
      </c>
      <c r="DX17" s="46">
        <f>LMdati!DY17/LMdati!$DX17</f>
        <v>0.61111111111111116</v>
      </c>
      <c r="DY17" s="46">
        <f>LMdati!DZ17/LMdati!$DX17</f>
        <v>0.1984126984126984</v>
      </c>
      <c r="DZ17" s="46">
        <f>LMdati!EA17/LMdati!$DX17</f>
        <v>4.7619047619047616E-2</v>
      </c>
      <c r="EA17" s="46">
        <f>LMdati!EB17/LMdati!$DX17</f>
        <v>0.10317460317460317</v>
      </c>
      <c r="EB17" s="192">
        <f>LMdati!EC17/LMdati!$DX17</f>
        <v>3.968253968253968E-2</v>
      </c>
      <c r="EC17" s="46">
        <f>LMdati!ED17/LMdati!$EH17</f>
        <v>0.33962264150943394</v>
      </c>
      <c r="ED17" s="46">
        <f>LMdati!EE17/LMdati!$EH17</f>
        <v>0.52830188679245282</v>
      </c>
      <c r="EE17" s="46">
        <f>LMdati!EF17/LMdati!$EH17</f>
        <v>0.11320754716981132</v>
      </c>
      <c r="EF17" s="46">
        <f>LMdati!EG17/LMdati!$EH17</f>
        <v>1.8867924528301886E-2</v>
      </c>
      <c r="EG17" s="47">
        <f>LMdati!EH17</f>
        <v>53</v>
      </c>
      <c r="EH17" s="46">
        <f>LMdati!EI17/LMdati!$EH17</f>
        <v>0.50943396226415094</v>
      </c>
      <c r="EI17" s="46">
        <f>LMdati!EJ17/LMdati!$EH17</f>
        <v>0.15094339622641509</v>
      </c>
      <c r="EJ17" s="46">
        <f>LMdati!EK17/LMdati!$EH17</f>
        <v>0.22641509433962265</v>
      </c>
      <c r="EK17" s="46">
        <f>LMdati!EL17/LMdati!$EH17</f>
        <v>7.5471698113207544E-2</v>
      </c>
      <c r="EL17" s="192">
        <f>LMdati!EM17/LMdati!$EH17</f>
        <v>3.7735849056603772E-2</v>
      </c>
      <c r="EM17" s="46">
        <f>LMdati!EN17/LMdati!$ER17</f>
        <v>0.53846153846153844</v>
      </c>
      <c r="EN17" s="46">
        <f>LMdati!EO17/LMdati!$ER17</f>
        <v>0.38461538461538464</v>
      </c>
      <c r="EO17" s="46">
        <f>LMdati!EP17/LMdati!$ER17</f>
        <v>7.6923076923076927E-2</v>
      </c>
      <c r="EP17" s="46">
        <f>LMdati!EQ17/LMdati!$ER17</f>
        <v>0</v>
      </c>
      <c r="EQ17" s="47">
        <f>LMdati!ER17</f>
        <v>13</v>
      </c>
      <c r="ER17" s="46">
        <f>LMdati!ES17/LMdati!$ER17</f>
        <v>0.69230769230769229</v>
      </c>
      <c r="ES17" s="46">
        <f>LMdati!ET17/LMdati!$ER17</f>
        <v>0.23076923076923078</v>
      </c>
      <c r="ET17" s="46">
        <f>LMdati!EU17/LMdati!$ER17</f>
        <v>0</v>
      </c>
      <c r="EU17" s="46">
        <f>LMdati!EV17/LMdati!$ER17</f>
        <v>7.6923076923076927E-2</v>
      </c>
      <c r="EV17" s="46">
        <f>LMdati!EW17/LMdati!$ER17</f>
        <v>0</v>
      </c>
    </row>
    <row r="18" spans="1:152" ht="10.5" customHeight="1" x14ac:dyDescent="0.2">
      <c r="A18" s="136"/>
      <c r="B18" s="136"/>
      <c r="C18" s="27">
        <v>29</v>
      </c>
      <c r="D18" s="28" t="s">
        <v>243</v>
      </c>
      <c r="E18" s="27" t="s">
        <v>111</v>
      </c>
      <c r="F18" s="27" t="s">
        <v>132</v>
      </c>
      <c r="G18" s="29"/>
      <c r="H18" s="45"/>
      <c r="I18" s="45"/>
      <c r="J18" s="45"/>
      <c r="K18" s="45"/>
      <c r="L18" s="45"/>
      <c r="M18" s="45"/>
      <c r="N18" s="29">
        <f>LMdati!O18</f>
        <v>0</v>
      </c>
      <c r="O18" s="45"/>
      <c r="P18" s="45"/>
      <c r="Q18" s="45"/>
      <c r="R18" s="45"/>
      <c r="S18" s="45"/>
      <c r="T18" s="45"/>
      <c r="U18" s="29">
        <f>LMdati!V18</f>
        <v>0</v>
      </c>
      <c r="V18" s="45"/>
      <c r="W18" s="45"/>
      <c r="X18" s="45"/>
      <c r="Y18" s="45"/>
      <c r="Z18" s="45"/>
      <c r="AA18" s="45"/>
      <c r="AB18" s="29">
        <f>LMdati!AC18</f>
        <v>0</v>
      </c>
      <c r="AC18" s="45"/>
      <c r="AD18" s="45"/>
      <c r="AE18" s="45"/>
      <c r="AF18" s="45"/>
      <c r="AG18" s="45"/>
      <c r="AH18" s="45"/>
      <c r="AI18" s="184"/>
      <c r="AJ18" s="184"/>
      <c r="AK18" s="184"/>
      <c r="AL18" s="184"/>
      <c r="AM18" s="184"/>
      <c r="AN18" s="184"/>
      <c r="AO18" s="184"/>
      <c r="AP18" s="184"/>
      <c r="AQ18" s="184"/>
      <c r="AR18" s="184"/>
      <c r="AS18" s="184"/>
      <c r="AT18" s="184"/>
      <c r="AU18" s="184"/>
      <c r="AV18" s="184"/>
      <c r="AW18" s="184"/>
      <c r="AX18" s="184"/>
      <c r="AY18" s="184"/>
      <c r="AZ18" s="184"/>
      <c r="BA18" s="30"/>
      <c r="BB18" s="30"/>
      <c r="BC18" s="30"/>
      <c r="BD18" s="30"/>
      <c r="BE18" s="46"/>
      <c r="BF18" s="46"/>
      <c r="BG18" s="46"/>
      <c r="BH18" s="46"/>
      <c r="BI18" s="185"/>
      <c r="BJ18" s="46"/>
      <c r="BK18" s="46"/>
      <c r="BL18" s="46"/>
      <c r="BM18" s="46"/>
      <c r="BN18" s="185"/>
      <c r="BO18" s="46"/>
      <c r="BP18" s="46"/>
      <c r="BQ18" s="46"/>
      <c r="BR18" s="46"/>
      <c r="BS18" s="185"/>
      <c r="BT18" s="46"/>
      <c r="BU18" s="46"/>
      <c r="BV18" s="46"/>
      <c r="BW18" s="46"/>
      <c r="BX18" s="187"/>
      <c r="BY18" s="46"/>
      <c r="BZ18" s="46"/>
      <c r="CA18" s="46"/>
      <c r="CB18" s="46"/>
      <c r="CC18" s="185"/>
      <c r="CD18" s="46"/>
      <c r="CE18" s="46"/>
      <c r="CF18" s="46"/>
      <c r="CG18" s="46"/>
      <c r="CH18" s="186"/>
      <c r="CI18" s="46"/>
      <c r="CJ18" s="46"/>
      <c r="CK18" s="46"/>
      <c r="CL18" s="46"/>
      <c r="CM18" s="46"/>
      <c r="CN18" s="244"/>
      <c r="CO18" s="245">
        <f>LMdati!CP18</f>
        <v>0</v>
      </c>
      <c r="CP18" s="46"/>
      <c r="CQ18" s="45"/>
      <c r="CR18" s="45"/>
      <c r="CS18" s="45"/>
      <c r="CT18" s="193"/>
      <c r="CU18" s="46"/>
      <c r="CV18" s="46"/>
      <c r="CW18" s="46"/>
      <c r="CX18" s="46"/>
      <c r="CY18" s="46"/>
      <c r="CZ18" s="244"/>
      <c r="DA18" s="245"/>
      <c r="DB18" s="46"/>
      <c r="DC18" s="45"/>
      <c r="DD18" s="45"/>
      <c r="DE18" s="45"/>
      <c r="DF18" s="193"/>
      <c r="DG18" s="46"/>
      <c r="DH18" s="46"/>
      <c r="DI18" s="46"/>
      <c r="DJ18" s="46"/>
      <c r="DK18" s="46"/>
      <c r="DL18" s="244"/>
      <c r="DM18" s="245"/>
      <c r="DN18" s="46"/>
      <c r="DO18" s="45"/>
      <c r="DP18" s="45"/>
      <c r="DQ18" s="45"/>
      <c r="DR18" s="193"/>
      <c r="DS18" s="46"/>
      <c r="DT18" s="46"/>
      <c r="DU18" s="46"/>
      <c r="DV18" s="46"/>
      <c r="DW18" s="47">
        <f>LMdati!DX18</f>
        <v>0</v>
      </c>
      <c r="DX18" s="46"/>
      <c r="DY18" s="46"/>
      <c r="DZ18" s="46"/>
      <c r="EA18" s="46"/>
      <c r="EB18" s="192"/>
      <c r="EC18" s="46"/>
      <c r="ED18" s="46"/>
      <c r="EE18" s="46"/>
      <c r="EF18" s="46"/>
      <c r="EG18" s="47">
        <f>LMdati!EH18</f>
        <v>0</v>
      </c>
      <c r="EH18" s="46"/>
      <c r="EI18" s="46"/>
      <c r="EJ18" s="46"/>
      <c r="EK18" s="46"/>
      <c r="EL18" s="192"/>
      <c r="EM18" s="46"/>
      <c r="EN18" s="46"/>
      <c r="EO18" s="46"/>
      <c r="EP18" s="46"/>
      <c r="EQ18" s="47">
        <f>LMdati!ER18</f>
        <v>0</v>
      </c>
      <c r="ER18" s="46"/>
      <c r="ES18" s="46"/>
      <c r="ET18" s="46"/>
      <c r="EU18" s="46"/>
      <c r="EV18" s="46"/>
    </row>
    <row r="19" spans="1:152" ht="10.5" customHeight="1" x14ac:dyDescent="0.2">
      <c r="A19" s="127">
        <v>478</v>
      </c>
      <c r="B19" s="127"/>
      <c r="C19" s="27">
        <v>30</v>
      </c>
      <c r="D19" s="28" t="s">
        <v>245</v>
      </c>
      <c r="E19" s="27" t="s">
        <v>111</v>
      </c>
      <c r="F19" s="27" t="s">
        <v>146</v>
      </c>
      <c r="G19" s="29">
        <f>LMdati!H19</f>
        <v>40</v>
      </c>
      <c r="H19" s="45">
        <f>LMdati!I19/LMdati!$H19</f>
        <v>0.2</v>
      </c>
      <c r="I19" s="45">
        <f>LMdati!J19/LMdati!$H19</f>
        <v>0.4</v>
      </c>
      <c r="J19" s="45">
        <f>LMdati!K19/LMdati!$H19</f>
        <v>0.3</v>
      </c>
      <c r="K19" s="45">
        <f>LMdati!L19/LMdati!$H19</f>
        <v>2.5000000000000001E-2</v>
      </c>
      <c r="L19" s="45">
        <f>LMdati!M19/LMdati!$H19</f>
        <v>7.4999999999999997E-2</v>
      </c>
      <c r="M19" s="243">
        <f>LMdati!N19</f>
        <v>99.527777777777771</v>
      </c>
      <c r="N19" s="29">
        <f>LMdati!O19</f>
        <v>37</v>
      </c>
      <c r="O19" s="45">
        <f>LMdati!P19/LMdati!$O19</f>
        <v>0.16216216216216217</v>
      </c>
      <c r="P19" s="45">
        <f>LMdati!Q19/LMdati!$O19</f>
        <v>0.48648648648648651</v>
      </c>
      <c r="Q19" s="45">
        <f>LMdati!R19/LMdati!$O19</f>
        <v>0.27027027027027029</v>
      </c>
      <c r="R19" s="45">
        <f>LMdati!S19/LMdati!$O19</f>
        <v>0</v>
      </c>
      <c r="S19" s="45">
        <f>LMdati!T19/LMdati!$O19</f>
        <v>8.1081081081081086E-2</v>
      </c>
      <c r="T19" s="243">
        <f>LMdati!U19</f>
        <v>96.235294117647058</v>
      </c>
      <c r="U19" s="29">
        <f>LMdati!V19</f>
        <v>46</v>
      </c>
      <c r="V19" s="45">
        <f>LMdati!W19/LMdati!$V19</f>
        <v>0.15217391304347827</v>
      </c>
      <c r="W19" s="45">
        <f>LMdati!X19/LMdati!$V19</f>
        <v>0.2608695652173913</v>
      </c>
      <c r="X19" s="45">
        <f>LMdati!Y19/LMdati!$V19</f>
        <v>0.52173913043478259</v>
      </c>
      <c r="Y19" s="45">
        <f>LMdati!Z19/LMdati!$V19</f>
        <v>0</v>
      </c>
      <c r="Z19" s="45">
        <f>LMdati!AA19/LMdati!$V19</f>
        <v>6.5217391304347824E-2</v>
      </c>
      <c r="AA19" s="243">
        <f>LMdati!AB19</f>
        <v>99.186046511627907</v>
      </c>
      <c r="AB19" s="29">
        <f>LMdati!AC19</f>
        <v>64</v>
      </c>
      <c r="AC19" s="45">
        <f>LMdati!AD19/LMdati!$AC19</f>
        <v>0.203125</v>
      </c>
      <c r="AD19" s="45">
        <f>LMdati!AE19/LMdati!$AC19</f>
        <v>0.375</v>
      </c>
      <c r="AE19" s="45">
        <f>LMdati!AF19/LMdati!$AC19</f>
        <v>0.265625</v>
      </c>
      <c r="AF19" s="45">
        <f>LMdati!AG19/LMdati!$AC19</f>
        <v>0</v>
      </c>
      <c r="AG19" s="45">
        <f>LMdati!AH19/LMdati!$AC19</f>
        <v>0.15625</v>
      </c>
      <c r="AH19" s="243">
        <f>LMdati!AI19</f>
        <v>97.2</v>
      </c>
      <c r="AI19" s="184">
        <f>LMdati!AJ19/(LMdati!$H19-LMdati!$AM19)</f>
        <v>0.5</v>
      </c>
      <c r="AJ19" s="184">
        <f>LMdati!AK19/(LMdati!$H19-LMdati!$AM19)</f>
        <v>0.5</v>
      </c>
      <c r="AK19" s="184">
        <f>LMdati!AL19/(LMdati!$H19-LMdati!$AM19)</f>
        <v>0</v>
      </c>
      <c r="AL19" s="184"/>
      <c r="AM19" s="184">
        <f>LMdati!AN19/(LMdati!$O19-LMdati!$AQ19)</f>
        <v>0.375</v>
      </c>
      <c r="AN19" s="184">
        <f>LMdati!AO19/(LMdati!$O19-LMdati!$AQ19)</f>
        <v>0.625</v>
      </c>
      <c r="AO19" s="184">
        <f>LMdati!AP19/(LMdati!$O19-LMdati!$AQ19)</f>
        <v>0</v>
      </c>
      <c r="AP19" s="184"/>
      <c r="AQ19" s="184">
        <f>LMdati!AR19/(LMdati!$V19-LMdati!$AU19)</f>
        <v>0.42424242424242425</v>
      </c>
      <c r="AR19" s="184">
        <f>LMdati!AS19/(LMdati!$V19-LMdati!$AU19)</f>
        <v>0.54545454545454541</v>
      </c>
      <c r="AS19" s="184">
        <f>LMdati!AT19/(LMdati!$V19-LMdati!$AU19)</f>
        <v>3.0303030303030304E-2</v>
      </c>
      <c r="AT19" s="184"/>
      <c r="AU19" s="184">
        <f>LMdati!AV19/LMdati!$BC19</f>
        <v>1.3157894736842105E-2</v>
      </c>
      <c r="AV19" s="184">
        <f>LMdati!AW19/LMdati!$BC19</f>
        <v>3.9473684210526314E-2</v>
      </c>
      <c r="AW19" s="184">
        <f>LMdati!AX19/LMdati!$BD19</f>
        <v>7.407407407407407E-2</v>
      </c>
      <c r="AX19" s="184">
        <f>LMdati!AY19/LMdati!$BD19</f>
        <v>1.2345679012345678E-2</v>
      </c>
      <c r="AY19" s="184">
        <f>LMdati!AZ19/LMdati!$BE19</f>
        <v>8.2568807339449546E-2</v>
      </c>
      <c r="AZ19" s="184">
        <f>LMdati!BA19/LMdati!$BE19</f>
        <v>5.5045871559633031E-2</v>
      </c>
      <c r="BA19" s="30">
        <f>LMdati!BB19</f>
        <v>74</v>
      </c>
      <c r="BB19" s="30">
        <f>LMdati!BC19</f>
        <v>76</v>
      </c>
      <c r="BC19" s="30">
        <f>LMdati!BD19</f>
        <v>81</v>
      </c>
      <c r="BD19" s="30">
        <f>LMdati!BE19</f>
        <v>109</v>
      </c>
      <c r="BE19" s="46">
        <f>LMdati!BF19/(SUM(LMdati!$BF19:$BI19))</f>
        <v>1.0676156583629894E-2</v>
      </c>
      <c r="BF19" s="46">
        <f>LMdati!BG19/(SUM(LMdati!$BF19:$BI19))</f>
        <v>4.2704626334519574E-2</v>
      </c>
      <c r="BG19" s="46">
        <f>LMdati!BH19/(SUM(LMdati!$BF19:$BI19))</f>
        <v>0.39501779359430605</v>
      </c>
      <c r="BH19" s="46">
        <f>LMdati!BI19/(SUM(LMdati!$BF19:$BI19))</f>
        <v>0.55160142348754448</v>
      </c>
      <c r="BI19" s="185">
        <f>LMdati!BJ19</f>
        <v>3.487544483985765</v>
      </c>
      <c r="BJ19" s="46">
        <f>LMdati!BK19/(SUM(LMdati!$BK19:$BN19))</f>
        <v>2.8469750889679714E-2</v>
      </c>
      <c r="BK19" s="46">
        <f>LMdati!BL19/(SUM(LMdati!$BK19:$BN19))</f>
        <v>0.11387900355871886</v>
      </c>
      <c r="BL19" s="46">
        <f>LMdati!BM19/(SUM(LMdati!$BK19:$BN19))</f>
        <v>0.44839857651245552</v>
      </c>
      <c r="BM19" s="46">
        <f>LMdati!BN19/(SUM(LMdati!$BK19:$BN19))</f>
        <v>0.40925266903914592</v>
      </c>
      <c r="BN19" s="185">
        <v>3.2384341637010676</v>
      </c>
      <c r="BO19" s="46">
        <f>LMdati!BP19/(SUM(LMdati!$BP19:$BS19))</f>
        <v>9.0090090090090089E-3</v>
      </c>
      <c r="BP19" s="46">
        <f>LMdati!BQ19/(SUM(LMdati!$BP19:$BS19))</f>
        <v>7.8078078078078081E-2</v>
      </c>
      <c r="BQ19" s="46">
        <f>LMdati!BR19/(SUM(LMdati!$BP19:$BS19))</f>
        <v>0.33633633633633636</v>
      </c>
      <c r="BR19" s="46">
        <f>LMdati!BS19/(SUM(LMdati!$BP19:$BS19))</f>
        <v>0.57657657657657657</v>
      </c>
      <c r="BS19" s="185">
        <f>LMdati!BT19</f>
        <v>3.4804804804804803</v>
      </c>
      <c r="BT19" s="46">
        <f>LMdati!BU19/(SUM(LMdati!$BU19:$BX19))</f>
        <v>2.4024024024024024E-2</v>
      </c>
      <c r="BU19" s="46">
        <f>LMdati!BV19/(SUM(LMdati!$BU19:$BX19))</f>
        <v>0.10810810810810811</v>
      </c>
      <c r="BV19" s="46">
        <f>LMdati!BW19/(SUM(LMdati!$BU19:$BX19))</f>
        <v>0.42642642642642642</v>
      </c>
      <c r="BW19" s="46">
        <f>LMdati!BX19/(SUM(LMdati!$BU19:$BX19))</f>
        <v>0.44144144144144143</v>
      </c>
      <c r="BX19" s="187">
        <f>LMdati!BY19</f>
        <v>3.2852852852852852</v>
      </c>
      <c r="BY19" s="46">
        <f>LMdati!BZ19/(SUM(LMdati!$BZ19:$CC19))</f>
        <v>9.9009900990099011E-3</v>
      </c>
      <c r="BZ19" s="46">
        <f>LMdati!CA19/(SUM(LMdati!$BZ19:$CC19))</f>
        <v>3.7128712871287127E-2</v>
      </c>
      <c r="CA19" s="46">
        <f>LMdati!CB19/(SUM(LMdati!$BZ19:$CC19))</f>
        <v>0.30445544554455445</v>
      </c>
      <c r="CB19" s="46">
        <f>LMdati!CC19/(SUM(LMdati!$BZ19:$CC19))</f>
        <v>0.64851485148514854</v>
      </c>
      <c r="CC19" s="185">
        <f>LMdati!CD19</f>
        <v>3.5915841584158414</v>
      </c>
      <c r="CD19" s="46">
        <f>LMdati!CE19/(SUM(LMdati!$CE19:$CH19))</f>
        <v>2.4752475247524754E-2</v>
      </c>
      <c r="CE19" s="46">
        <f>LMdati!CF19/(SUM(LMdati!$CE19:$CH19))</f>
        <v>7.6732673267326731E-2</v>
      </c>
      <c r="CF19" s="46">
        <f>LMdati!CG19/(SUM(LMdati!$CE19:$CH19))</f>
        <v>0.3589108910891089</v>
      </c>
      <c r="CG19" s="46">
        <f>LMdati!CH19/(SUM(LMdati!$CE19:$CH19))</f>
        <v>0.53960396039603964</v>
      </c>
      <c r="CH19" s="186">
        <f>LMdati!CI19</f>
        <v>3.4133663366336635</v>
      </c>
      <c r="CI19" s="46">
        <f>LMdati!CJ19/LMdati!$CP19</f>
        <v>0.48571428571428571</v>
      </c>
      <c r="CJ19" s="46">
        <f>LMdati!CK19/LMdati!$CP19</f>
        <v>0.45714285714285713</v>
      </c>
      <c r="CK19" s="46">
        <f>LMdati!CL19/LMdati!$CP19</f>
        <v>2.8571428571428571E-2</v>
      </c>
      <c r="CL19" s="46">
        <f>LMdati!CM19/LMdati!$CP19</f>
        <v>2.8571428571428571E-2</v>
      </c>
      <c r="CM19" s="46">
        <f>LMdati!CN19/LMdati!$CP19</f>
        <v>0</v>
      </c>
      <c r="CN19" s="244">
        <f>LMdati!CO19</f>
        <v>2.6</v>
      </c>
      <c r="CO19" s="245">
        <f>LMdati!CP19</f>
        <v>35</v>
      </c>
      <c r="CP19" s="46">
        <f>LMdati!CQ19/LMdati!$CP19</f>
        <v>0</v>
      </c>
      <c r="CQ19" s="45">
        <f>LMdati!CR19/LMdati!$CP19</f>
        <v>0.14285714285714285</v>
      </c>
      <c r="CR19" s="45">
        <f>LMdati!CS19/LMdati!$CP19</f>
        <v>0.5714285714285714</v>
      </c>
      <c r="CS19" s="45">
        <f>LMdati!CT19/LMdati!$CP19</f>
        <v>0.2857142857142857</v>
      </c>
      <c r="CT19" s="193">
        <f>LMdati!CU19</f>
        <v>106.8</v>
      </c>
      <c r="CU19" s="46">
        <f>LMdati!CV19/LMdati!$DB19</f>
        <v>0.36842105263157893</v>
      </c>
      <c r="CV19" s="46">
        <f>LMdati!CW19/LMdati!$DB19</f>
        <v>0.52631578947368418</v>
      </c>
      <c r="CW19" s="46">
        <f>LMdati!CX19/LMdati!$DB19</f>
        <v>5.2631578947368418E-2</v>
      </c>
      <c r="CX19" s="46">
        <f>LMdati!CY19/LMdati!$DB19</f>
        <v>5.2631578947368418E-2</v>
      </c>
      <c r="CY19" s="46">
        <f>LMdati!CZ19/LMdati!$DB19</f>
        <v>0</v>
      </c>
      <c r="CZ19" s="244">
        <f>LMdati!DA19</f>
        <v>2.7894736842105261</v>
      </c>
      <c r="DA19" s="245">
        <f>LMdati!DB19</f>
        <v>19</v>
      </c>
      <c r="DB19" s="46">
        <f>LMdati!DC19/LMdati!$DB19</f>
        <v>5.2631578947368418E-2</v>
      </c>
      <c r="DC19" s="45">
        <f>LMdati!DD19/LMdati!$DB19</f>
        <v>0.21052631578947367</v>
      </c>
      <c r="DD19" s="45">
        <f>LMdati!DE19/LMdati!$DB19</f>
        <v>0.52631578947368418</v>
      </c>
      <c r="DE19" s="45">
        <f>LMdati!DF19/LMdati!$DB19</f>
        <v>0.21052631578947367</v>
      </c>
      <c r="DF19" s="193">
        <f>LMdati!DG19</f>
        <v>104.52631578947368</v>
      </c>
      <c r="DG19" s="46">
        <f>LMdati!DH19/LMdati!$DN19</f>
        <v>0.28205128205128205</v>
      </c>
      <c r="DH19" s="46">
        <f>LMdati!DI19/LMdati!$DN19</f>
        <v>0.61538461538461542</v>
      </c>
      <c r="DI19" s="46">
        <f>LMdati!DJ19/LMdati!$DN19</f>
        <v>0.10256410256410256</v>
      </c>
      <c r="DJ19" s="46">
        <f>LMdati!DK19/LMdati!$DN19</f>
        <v>0</v>
      </c>
      <c r="DK19" s="46">
        <f>LMdati!DL19/LMdati!$DN19</f>
        <v>0</v>
      </c>
      <c r="DL19" s="244">
        <f>LMdati!DM19</f>
        <v>2.8205128205128207</v>
      </c>
      <c r="DM19" s="245">
        <f>LMdati!DN19</f>
        <v>39</v>
      </c>
      <c r="DN19" s="46">
        <f>LMdati!DO19/LMdati!$DN19</f>
        <v>0</v>
      </c>
      <c r="DO19" s="45">
        <f>LMdati!DP19/LMdati!$DN19</f>
        <v>7.6923076923076927E-2</v>
      </c>
      <c r="DP19" s="45">
        <f>LMdati!DQ19/LMdati!$DN19</f>
        <v>0.66666666666666663</v>
      </c>
      <c r="DQ19" s="45">
        <f>LMdati!DR19/LMdati!$DN19</f>
        <v>0.25641025641025639</v>
      </c>
      <c r="DR19" s="193">
        <f>LMdati!DS19</f>
        <v>106.71794871794872</v>
      </c>
      <c r="DS19" s="46">
        <f>LMdati!DT19/LMdati!$DX19</f>
        <v>0.25806451612903225</v>
      </c>
      <c r="DT19" s="46">
        <f>LMdati!DU19/LMdati!$DX19</f>
        <v>0.61290322580645162</v>
      </c>
      <c r="DU19" s="46">
        <f>LMdati!DV19/LMdati!$DX19</f>
        <v>9.6774193548387094E-2</v>
      </c>
      <c r="DV19" s="46">
        <f>LMdati!DW19/LMdati!$DX19</f>
        <v>3.2258064516129031E-2</v>
      </c>
      <c r="DW19" s="47">
        <f>LMdati!DX19</f>
        <v>31</v>
      </c>
      <c r="DX19" s="46">
        <f>LMdati!DY19/LMdati!$DX19</f>
        <v>0.74193548387096775</v>
      </c>
      <c r="DY19" s="46">
        <f>LMdati!DZ19/LMdati!$DX19</f>
        <v>9.6774193548387094E-2</v>
      </c>
      <c r="DZ19" s="46">
        <f>LMdati!EA19/LMdati!$DX19</f>
        <v>6.4516129032258063E-2</v>
      </c>
      <c r="EA19" s="46">
        <f>LMdati!EB19/LMdati!$DX19</f>
        <v>9.6774193548387094E-2</v>
      </c>
      <c r="EB19" s="192">
        <f>LMdati!EC19/LMdati!$DX19</f>
        <v>0</v>
      </c>
      <c r="EC19" s="46">
        <f>LMdati!ED19/LMdati!$EH19</f>
        <v>0.48</v>
      </c>
      <c r="ED19" s="46">
        <f>LMdati!EE19/LMdati!$EH19</f>
        <v>0.48</v>
      </c>
      <c r="EE19" s="46">
        <f>LMdati!EF19/LMdati!$EH19</f>
        <v>0.04</v>
      </c>
      <c r="EF19" s="46">
        <f>LMdati!EG19/LMdati!$EH19</f>
        <v>0</v>
      </c>
      <c r="EG19" s="47">
        <f>LMdati!EH19</f>
        <v>25</v>
      </c>
      <c r="EH19" s="46">
        <f>LMdati!EI19/LMdati!$EH19</f>
        <v>0.8</v>
      </c>
      <c r="EI19" s="46">
        <f>LMdati!EJ19/LMdati!$EH19</f>
        <v>0.08</v>
      </c>
      <c r="EJ19" s="46">
        <f>LMdati!EK19/LMdati!$EH19</f>
        <v>0</v>
      </c>
      <c r="EK19" s="46">
        <f>LMdati!EL19/LMdati!$EH19</f>
        <v>0.12</v>
      </c>
      <c r="EL19" s="192">
        <f>LMdati!EM19/LMdati!$EH19</f>
        <v>0</v>
      </c>
      <c r="EM19" s="46">
        <f>LMdati!EN19/LMdati!$ER19</f>
        <v>0.48571428571428571</v>
      </c>
      <c r="EN19" s="46">
        <f>LMdati!EO19/LMdati!$ER19</f>
        <v>0.45714285714285713</v>
      </c>
      <c r="EO19" s="46">
        <f>LMdati!EP19/LMdati!$ER19</f>
        <v>0</v>
      </c>
      <c r="EP19" s="46">
        <f>LMdati!EQ19/LMdati!$ER19</f>
        <v>5.7142857142857141E-2</v>
      </c>
      <c r="EQ19" s="47">
        <f>LMdati!ER19</f>
        <v>35</v>
      </c>
      <c r="ER19" s="46">
        <f>LMdati!ES19/LMdati!$ER19</f>
        <v>0.77142857142857146</v>
      </c>
      <c r="ES19" s="46">
        <f>LMdati!ET19/LMdati!$ER19</f>
        <v>0.11428571428571428</v>
      </c>
      <c r="ET19" s="46">
        <f>LMdati!EU19/LMdati!$ER19</f>
        <v>0</v>
      </c>
      <c r="EU19" s="46">
        <f>LMdati!EV19/LMdati!$ER19</f>
        <v>8.5714285714285715E-2</v>
      </c>
      <c r="EV19" s="46">
        <f>LMdati!EW19/LMdati!$ER19</f>
        <v>2.8571428571428571E-2</v>
      </c>
    </row>
    <row r="20" spans="1:152" ht="10.5" customHeight="1" x14ac:dyDescent="0.2">
      <c r="A20" s="127">
        <v>472</v>
      </c>
      <c r="B20" s="127"/>
      <c r="C20" s="27">
        <v>31</v>
      </c>
      <c r="D20" s="28" t="s">
        <v>247</v>
      </c>
      <c r="E20" s="27" t="s">
        <v>111</v>
      </c>
      <c r="F20" s="27" t="s">
        <v>146</v>
      </c>
      <c r="G20" s="29">
        <f>LMdati!H20</f>
        <v>99</v>
      </c>
      <c r="H20" s="45">
        <f>LMdati!I20/LMdati!$H20</f>
        <v>0.27272727272727271</v>
      </c>
      <c r="I20" s="45">
        <f>LMdati!J20/LMdati!$H20</f>
        <v>0.39393939393939392</v>
      </c>
      <c r="J20" s="45">
        <f>LMdati!K20/LMdati!$H20</f>
        <v>0.24242424242424243</v>
      </c>
      <c r="K20" s="45">
        <f>LMdati!L20/LMdati!$H20</f>
        <v>0</v>
      </c>
      <c r="L20" s="45">
        <f>LMdati!M20/LMdati!$H20</f>
        <v>9.0909090909090912E-2</v>
      </c>
      <c r="M20" s="243">
        <f>LMdati!N20</f>
        <v>98.155555555555551</v>
      </c>
      <c r="N20" s="29">
        <f>LMdati!O20</f>
        <v>133</v>
      </c>
      <c r="O20" s="45">
        <f>LMdati!P20/LMdati!$O20</f>
        <v>0.21804511278195488</v>
      </c>
      <c r="P20" s="45">
        <f>LMdati!Q20/LMdati!$O20</f>
        <v>0.43609022556390975</v>
      </c>
      <c r="Q20" s="45">
        <f>LMdati!R20/LMdati!$O20</f>
        <v>0.27067669172932329</v>
      </c>
      <c r="R20" s="45">
        <f>LMdati!S20/LMdati!$O20</f>
        <v>1.5037593984962405E-2</v>
      </c>
      <c r="S20" s="45">
        <f>LMdati!T20/LMdati!$O20</f>
        <v>6.0150375939849621E-2</v>
      </c>
      <c r="T20" s="243">
        <f>LMdati!U20</f>
        <v>98.087301587301582</v>
      </c>
      <c r="U20" s="29">
        <f>LMdati!V20</f>
        <v>127</v>
      </c>
      <c r="V20" s="45">
        <f>LMdati!W20/LMdati!$V20</f>
        <v>0.26771653543307089</v>
      </c>
      <c r="W20" s="45">
        <f>LMdati!X20/LMdati!$V20</f>
        <v>0.33858267716535434</v>
      </c>
      <c r="X20" s="45">
        <f>LMdati!Y20/LMdati!$V20</f>
        <v>0.29133858267716534</v>
      </c>
      <c r="Y20" s="45">
        <f>LMdati!Z20/LMdati!$V20</f>
        <v>0</v>
      </c>
      <c r="Z20" s="45">
        <f>LMdati!AA20/LMdati!$V20</f>
        <v>0.10236220472440945</v>
      </c>
      <c r="AA20" s="243">
        <f>LMdati!AB20</f>
        <v>97.114035087719301</v>
      </c>
      <c r="AB20" s="29">
        <f>LMdati!AC20</f>
        <v>153</v>
      </c>
      <c r="AC20" s="45">
        <f>LMdati!AD20/LMdati!$AC20</f>
        <v>0.24836601307189543</v>
      </c>
      <c r="AD20" s="45">
        <f>LMdati!AE20/LMdati!$AC20</f>
        <v>0.41830065359477125</v>
      </c>
      <c r="AE20" s="45">
        <f>LMdati!AF20/LMdati!$AC20</f>
        <v>0.20261437908496732</v>
      </c>
      <c r="AF20" s="45">
        <f>LMdati!AG20/LMdati!$AC20</f>
        <v>1.3071895424836602E-2</v>
      </c>
      <c r="AG20" s="45">
        <f>LMdati!AH20/LMdati!$AC20</f>
        <v>0.11764705882352941</v>
      </c>
      <c r="AH20" s="243">
        <f>LMdati!AI20</f>
        <v>95.962962962962962</v>
      </c>
      <c r="AI20" s="184">
        <f>LMdati!AJ20/(LMdati!$H20-LMdati!$AM20)</f>
        <v>0.79710144927536231</v>
      </c>
      <c r="AJ20" s="184">
        <f>LMdati!AK20/(LMdati!$H20-LMdati!$AM20)</f>
        <v>0.20289855072463769</v>
      </c>
      <c r="AK20" s="184">
        <f>LMdati!AL20/(LMdati!$H20-LMdati!$AM20)</f>
        <v>0</v>
      </c>
      <c r="AL20" s="184"/>
      <c r="AM20" s="184">
        <f>LMdati!AN20/(LMdati!$O20-LMdati!$AQ20)</f>
        <v>0.78640776699029125</v>
      </c>
      <c r="AN20" s="184">
        <f>LMdati!AO20/(LMdati!$O20-LMdati!$AQ20)</f>
        <v>0.17475728155339806</v>
      </c>
      <c r="AO20" s="184">
        <f>LMdati!AP20/(LMdati!$O20-LMdati!$AQ20)</f>
        <v>3.8834951456310676E-2</v>
      </c>
      <c r="AP20" s="184"/>
      <c r="AQ20" s="184">
        <f>LMdati!AR20/(LMdati!$V20-LMdati!$AU20)</f>
        <v>0.7558139534883721</v>
      </c>
      <c r="AR20" s="184">
        <f>LMdati!AS20/(LMdati!$V20-LMdati!$AU20)</f>
        <v>0.2441860465116279</v>
      </c>
      <c r="AS20" s="184">
        <f>LMdati!AT20/(LMdati!$V20-LMdati!$AU20)</f>
        <v>0</v>
      </c>
      <c r="AT20" s="184"/>
      <c r="AU20" s="184">
        <f>LMdati!AV20/LMdati!$BC20</f>
        <v>7.7586206896551727E-2</v>
      </c>
      <c r="AV20" s="184">
        <f>LMdati!AW20/LMdati!$BC20</f>
        <v>6.4655172413793108E-2</v>
      </c>
      <c r="AW20" s="184">
        <f>LMdati!AX20/LMdati!$BD20</f>
        <v>7.0038910505836577E-2</v>
      </c>
      <c r="AX20" s="184">
        <f>LMdati!AY20/LMdati!$BD20</f>
        <v>8.5603112840466927E-2</v>
      </c>
      <c r="AY20" s="184">
        <f>LMdati!AZ20/LMdati!$BE20</f>
        <v>9.6085409252669035E-2</v>
      </c>
      <c r="AZ20" s="184">
        <f>LMdati!BA20/LMdati!$BE20</f>
        <v>7.8291814946619215E-2</v>
      </c>
      <c r="BA20" s="30">
        <f>LMdati!BB20</f>
        <v>227</v>
      </c>
      <c r="BB20" s="30">
        <f>LMdati!BC20</f>
        <v>232</v>
      </c>
      <c r="BC20" s="30">
        <f>LMdati!BD20</f>
        <v>257</v>
      </c>
      <c r="BD20" s="30">
        <f>LMdati!BE20</f>
        <v>281</v>
      </c>
      <c r="BE20" s="46">
        <f>LMdati!BF20/(SUM(LMdati!$BF20:$BI20))</f>
        <v>4.8929663608562692E-2</v>
      </c>
      <c r="BF20" s="46">
        <f>LMdati!BG20/(SUM(LMdati!$BF20:$BI20))</f>
        <v>8.9704383282364936E-2</v>
      </c>
      <c r="BG20" s="46">
        <f>LMdati!BH20/(SUM(LMdati!$BF20:$BI20))</f>
        <v>0.37410805300713557</v>
      </c>
      <c r="BH20" s="46">
        <f>LMdati!BI20/(SUM(LMdati!$BF20:$BI20))</f>
        <v>0.48725790010193681</v>
      </c>
      <c r="BI20" s="185">
        <f>LMdati!BJ20</f>
        <v>3.2996941896024463</v>
      </c>
      <c r="BJ20" s="46">
        <f>LMdati!BK20/(SUM(LMdati!$BK20:$BN20))</f>
        <v>6.0142711518858305E-2</v>
      </c>
      <c r="BK20" s="46">
        <f>LMdati!BL20/(SUM(LMdati!$BK20:$BN20))</f>
        <v>0.1019367991845056</v>
      </c>
      <c r="BL20" s="46">
        <f>LMdati!BM20/(SUM(LMdati!$BK20:$BN20))</f>
        <v>0.42201834862385323</v>
      </c>
      <c r="BM20" s="46">
        <f>LMdati!BN20/(SUM(LMdati!$BK20:$BN20))</f>
        <v>0.41590214067278286</v>
      </c>
      <c r="BN20" s="185">
        <v>3.1936799184505609</v>
      </c>
      <c r="BO20" s="46">
        <f>LMdati!BP20/(SUM(LMdati!$BP20:$BS20))</f>
        <v>5.4270462633451956E-2</v>
      </c>
      <c r="BP20" s="46">
        <f>LMdati!BQ20/(SUM(LMdati!$BP20:$BS20))</f>
        <v>9.0747330960854092E-2</v>
      </c>
      <c r="BQ20" s="46">
        <f>LMdati!BR20/(SUM(LMdati!$BP20:$BS20))</f>
        <v>0.34786476868327404</v>
      </c>
      <c r="BR20" s="46">
        <f>LMdati!BS20/(SUM(LMdati!$BP20:$BS20))</f>
        <v>0.50711743772241991</v>
      </c>
      <c r="BS20" s="185">
        <f>LMdati!BT20</f>
        <v>3.3078291814946619</v>
      </c>
      <c r="BT20" s="46">
        <f>LMdati!BU20/(SUM(LMdati!$BU20:$BX20))</f>
        <v>8.9857651245551604E-2</v>
      </c>
      <c r="BU20" s="46">
        <f>LMdati!BV20/(SUM(LMdati!$BU20:$BX20))</f>
        <v>0.13612099644128114</v>
      </c>
      <c r="BV20" s="46">
        <f>LMdati!BW20/(SUM(LMdati!$BU20:$BX20))</f>
        <v>0.38967971530249113</v>
      </c>
      <c r="BW20" s="46">
        <f>LMdati!BX20/(SUM(LMdati!$BU20:$BX20))</f>
        <v>0.38434163701067614</v>
      </c>
      <c r="BX20" s="187">
        <f>LMdati!BY20</f>
        <v>3.0685053380782916</v>
      </c>
      <c r="BY20" s="46">
        <f>LMdati!BZ20/(SUM(LMdati!$BZ20:$CC20))</f>
        <v>6.4967105263157895E-2</v>
      </c>
      <c r="BZ20" s="46">
        <f>LMdati!CA20/(SUM(LMdati!$BZ20:$CC20))</f>
        <v>9.9506578947368418E-2</v>
      </c>
      <c r="CA20" s="46">
        <f>LMdati!CB20/(SUM(LMdati!$BZ20:$CC20))</f>
        <v>0.30345394736842107</v>
      </c>
      <c r="CB20" s="46">
        <f>LMdati!CC20/(SUM(LMdati!$BZ20:$CC20))</f>
        <v>0.53207236842105265</v>
      </c>
      <c r="CC20" s="185">
        <f>LMdati!CD20</f>
        <v>3.3026315789473686</v>
      </c>
      <c r="CD20" s="46">
        <f>LMdati!CE20/(SUM(LMdati!$CE20:$CH20))</f>
        <v>7.4013157894736836E-2</v>
      </c>
      <c r="CE20" s="46">
        <f>LMdati!CF20/(SUM(LMdati!$CE20:$CH20))</f>
        <v>0.12006578947368421</v>
      </c>
      <c r="CF20" s="46">
        <f>LMdati!CG20/(SUM(LMdati!$CE20:$CH20))</f>
        <v>0.39391447368421051</v>
      </c>
      <c r="CG20" s="46">
        <f>LMdati!CH20/(SUM(LMdati!$CE20:$CH20))</f>
        <v>0.41200657894736842</v>
      </c>
      <c r="CH20" s="186">
        <f>LMdati!CI20</f>
        <v>3.1439144736842106</v>
      </c>
      <c r="CI20" s="46">
        <f>LMdati!CJ20/LMdati!$CP20</f>
        <v>0.74137931034482762</v>
      </c>
      <c r="CJ20" s="46">
        <f>LMdati!CK20/LMdati!$CP20</f>
        <v>0.20689655172413793</v>
      </c>
      <c r="CK20" s="46">
        <f>LMdati!CL20/LMdati!$CP20</f>
        <v>2.5862068965517241E-2</v>
      </c>
      <c r="CL20" s="46">
        <f>LMdati!CM20/LMdati!$CP20</f>
        <v>1.7241379310344827E-2</v>
      </c>
      <c r="CM20" s="46">
        <f>LMdati!CN20/LMdati!$CP20</f>
        <v>8.6206896551724137E-3</v>
      </c>
      <c r="CN20" s="244">
        <f>LMdati!CO20</f>
        <v>2.3130434782608695</v>
      </c>
      <c r="CO20" s="245">
        <f>LMdati!CP20</f>
        <v>116</v>
      </c>
      <c r="CP20" s="46">
        <f>LMdati!CQ20/LMdati!$CP20</f>
        <v>1.7241379310344827E-2</v>
      </c>
      <c r="CQ20" s="45">
        <f>LMdati!CR20/LMdati!$CP20</f>
        <v>0.10344827586206896</v>
      </c>
      <c r="CR20" s="45">
        <f>LMdati!CS20/LMdati!$CP20</f>
        <v>0.65517241379310343</v>
      </c>
      <c r="CS20" s="45">
        <f>LMdati!CT20/LMdati!$CP20</f>
        <v>0.22413793103448276</v>
      </c>
      <c r="CT20" s="193">
        <f>LMdati!CU20</f>
        <v>106.56896551724138</v>
      </c>
      <c r="CU20" s="46">
        <f>LMdati!CV20/LMdati!$DB20</f>
        <v>0.76851851851851849</v>
      </c>
      <c r="CV20" s="46">
        <f>LMdati!CW20/LMdati!$DB20</f>
        <v>0.20370370370370369</v>
      </c>
      <c r="CW20" s="46">
        <f>LMdati!CX20/LMdati!$DB20</f>
        <v>9.2592592592592587E-3</v>
      </c>
      <c r="CX20" s="46">
        <f>LMdati!CY20/LMdati!$DB20</f>
        <v>1.8518518518518517E-2</v>
      </c>
      <c r="CY20" s="46">
        <f>LMdati!CZ20/LMdati!$DB20</f>
        <v>0</v>
      </c>
      <c r="CZ20" s="244">
        <f>LMdati!DA20</f>
        <v>2.2777777777777777</v>
      </c>
      <c r="DA20" s="245">
        <f>LMdati!DB20</f>
        <v>108</v>
      </c>
      <c r="DB20" s="46">
        <f>LMdati!DC20/LMdati!$DB20</f>
        <v>0</v>
      </c>
      <c r="DC20" s="45">
        <f>LMdati!DD20/LMdati!$DB20</f>
        <v>0.1111111111111111</v>
      </c>
      <c r="DD20" s="45">
        <f>LMdati!DE20/LMdati!$DB20</f>
        <v>0.68518518518518523</v>
      </c>
      <c r="DE20" s="45">
        <f>LMdati!DF20/LMdati!$DB20</f>
        <v>0.20370370370370369</v>
      </c>
      <c r="DF20" s="193">
        <f>LMdati!DG20</f>
        <v>106.83333333333333</v>
      </c>
      <c r="DG20" s="46">
        <f>LMdati!DH20/LMdati!$DN20</f>
        <v>0.88461538461538458</v>
      </c>
      <c r="DH20" s="46">
        <f>LMdati!DI20/LMdati!$DN20</f>
        <v>0.1076923076923077</v>
      </c>
      <c r="DI20" s="46">
        <f>LMdati!DJ20/LMdati!$DN20</f>
        <v>7.6923076923076927E-3</v>
      </c>
      <c r="DJ20" s="46">
        <f>LMdati!DK20/LMdati!$DN20</f>
        <v>0</v>
      </c>
      <c r="DK20" s="46">
        <f>LMdati!DL20/LMdati!$DN20</f>
        <v>0</v>
      </c>
      <c r="DL20" s="244">
        <f>LMdati!DM20</f>
        <v>2.1230769230769231</v>
      </c>
      <c r="DM20" s="245">
        <f>LMdati!DN20</f>
        <v>130</v>
      </c>
      <c r="DN20" s="46">
        <f>LMdati!DO20/LMdati!$DN20</f>
        <v>7.6923076923076927E-3</v>
      </c>
      <c r="DO20" s="45">
        <f>LMdati!DP20/LMdati!$DN20</f>
        <v>0.12307692307692308</v>
      </c>
      <c r="DP20" s="45">
        <f>LMdati!DQ20/LMdati!$DN20</f>
        <v>0.63846153846153841</v>
      </c>
      <c r="DQ20" s="45">
        <f>LMdati!DR20/LMdati!$DN20</f>
        <v>0.23076923076923078</v>
      </c>
      <c r="DR20" s="193">
        <f>LMdati!DS20</f>
        <v>106.43076923076923</v>
      </c>
      <c r="DS20" s="46">
        <f>LMdati!DT20/LMdati!$DX20</f>
        <v>0.36752136752136755</v>
      </c>
      <c r="DT20" s="46">
        <f>LMdati!DU20/LMdati!$DX20</f>
        <v>0.58119658119658124</v>
      </c>
      <c r="DU20" s="46">
        <f>LMdati!DV20/LMdati!$DX20</f>
        <v>5.128205128205128E-2</v>
      </c>
      <c r="DV20" s="46">
        <f>LMdati!DW20/LMdati!$DX20</f>
        <v>0</v>
      </c>
      <c r="DW20" s="47">
        <f>LMdati!DX20</f>
        <v>117</v>
      </c>
      <c r="DX20" s="46">
        <f>LMdati!DY20/LMdati!$DX20</f>
        <v>0.83760683760683763</v>
      </c>
      <c r="DY20" s="46">
        <f>LMdati!DZ20/LMdati!$DX20</f>
        <v>8.5470085470085472E-2</v>
      </c>
      <c r="DZ20" s="46">
        <f>LMdati!EA20/LMdati!$DX20</f>
        <v>1.7094017094017096E-2</v>
      </c>
      <c r="EA20" s="46">
        <f>LMdati!EB20/LMdati!$DX20</f>
        <v>5.9829059829059832E-2</v>
      </c>
      <c r="EB20" s="192">
        <f>LMdati!EC20/LMdati!$DX20</f>
        <v>0</v>
      </c>
      <c r="EC20" s="46">
        <f>LMdati!ED20/LMdati!$EH20</f>
        <v>0.40594059405940597</v>
      </c>
      <c r="ED20" s="46">
        <f>LMdati!EE20/LMdati!$EH20</f>
        <v>0.45544554455445546</v>
      </c>
      <c r="EE20" s="46">
        <f>LMdati!EF20/LMdati!$EH20</f>
        <v>0.11881188118811881</v>
      </c>
      <c r="EF20" s="46">
        <f>LMdati!EG20/LMdati!$EH20</f>
        <v>1.9801980198019802E-2</v>
      </c>
      <c r="EG20" s="47">
        <f>LMdati!EH20</f>
        <v>101</v>
      </c>
      <c r="EH20" s="46">
        <f>LMdati!EI20/LMdati!$EH20</f>
        <v>0.78217821782178221</v>
      </c>
      <c r="EI20" s="46">
        <f>LMdati!EJ20/LMdati!$EH20</f>
        <v>0.12871287128712872</v>
      </c>
      <c r="EJ20" s="46">
        <f>LMdati!EK20/LMdati!$EH20</f>
        <v>9.9009900990099011E-3</v>
      </c>
      <c r="EK20" s="46">
        <f>LMdati!EL20/LMdati!$EH20</f>
        <v>6.9306930693069313E-2</v>
      </c>
      <c r="EL20" s="192">
        <f>LMdati!EM20/LMdati!$EH20</f>
        <v>9.9009900990099011E-3</v>
      </c>
      <c r="EM20" s="46">
        <f>LMdati!EN20/LMdati!$ER20</f>
        <v>0.27049180327868855</v>
      </c>
      <c r="EN20" s="46">
        <f>LMdati!EO20/LMdati!$ER20</f>
        <v>0.63114754098360659</v>
      </c>
      <c r="EO20" s="46">
        <f>LMdati!EP20/LMdati!$ER20</f>
        <v>7.3770491803278687E-2</v>
      </c>
      <c r="EP20" s="46">
        <f>LMdati!EQ20/LMdati!$ER20</f>
        <v>2.4590163934426229E-2</v>
      </c>
      <c r="EQ20" s="47">
        <f>LMdati!ER20</f>
        <v>122</v>
      </c>
      <c r="ER20" s="46">
        <f>LMdati!ES20/LMdati!$ER20</f>
        <v>0.69672131147540983</v>
      </c>
      <c r="ES20" s="46">
        <f>LMdati!ET20/LMdati!$ER20</f>
        <v>0.13114754098360656</v>
      </c>
      <c r="ET20" s="46">
        <f>LMdati!EU20/LMdati!$ER20</f>
        <v>4.0983606557377046E-2</v>
      </c>
      <c r="EU20" s="46">
        <f>LMdati!EV20/LMdati!$ER20</f>
        <v>6.5573770491803282E-2</v>
      </c>
      <c r="EV20" s="46">
        <f>LMdati!EW20/LMdati!$ER20</f>
        <v>6.5573770491803282E-2</v>
      </c>
    </row>
    <row r="21" spans="1:152" ht="10.5" customHeight="1" x14ac:dyDescent="0.2">
      <c r="A21" s="127">
        <v>475</v>
      </c>
      <c r="B21" s="127"/>
      <c r="C21" s="27">
        <v>32</v>
      </c>
      <c r="D21" s="28" t="s">
        <v>248</v>
      </c>
      <c r="E21" s="27" t="s">
        <v>111</v>
      </c>
      <c r="F21" s="27" t="s">
        <v>146</v>
      </c>
      <c r="G21" s="29">
        <f>LMdati!H21</f>
        <v>55</v>
      </c>
      <c r="H21" s="45">
        <f>LMdati!I21/LMdati!$H21</f>
        <v>0.18181818181818182</v>
      </c>
      <c r="I21" s="45">
        <f>LMdati!J21/LMdati!$H21</f>
        <v>0.41818181818181815</v>
      </c>
      <c r="J21" s="45">
        <f>LMdati!K21/LMdati!$H21</f>
        <v>0.23636363636363636</v>
      </c>
      <c r="K21" s="45">
        <f>LMdati!L21/LMdati!$H21</f>
        <v>0</v>
      </c>
      <c r="L21" s="45">
        <f>LMdati!M21/LMdati!$H21</f>
        <v>0.16363636363636364</v>
      </c>
      <c r="M21" s="243">
        <f>LMdati!N21</f>
        <v>93.063829787234042</v>
      </c>
      <c r="N21" s="29">
        <f>LMdati!O21</f>
        <v>126</v>
      </c>
      <c r="O21" s="45">
        <f>LMdati!P21/LMdati!$O21</f>
        <v>0.14285714285714285</v>
      </c>
      <c r="P21" s="45">
        <f>LMdati!Q21/LMdati!$O21</f>
        <v>0.2857142857142857</v>
      </c>
      <c r="Q21" s="45">
        <f>LMdati!R21/LMdati!$O21</f>
        <v>0.15873015873015872</v>
      </c>
      <c r="R21" s="45">
        <f>LMdati!S21/LMdati!$O21</f>
        <v>7.9365079365079361E-3</v>
      </c>
      <c r="S21" s="45">
        <f>LMdati!T21/LMdati!$O21</f>
        <v>0.40476190476190477</v>
      </c>
      <c r="T21" s="243">
        <f>LMdati!U21</f>
        <v>93.19736842105263</v>
      </c>
      <c r="U21" s="29">
        <f>LMdati!V21</f>
        <v>145</v>
      </c>
      <c r="V21" s="45">
        <f>LMdati!W21/LMdati!$V21</f>
        <v>7.586206896551724E-2</v>
      </c>
      <c r="W21" s="45">
        <f>LMdati!X21/LMdati!$V21</f>
        <v>0.19310344827586207</v>
      </c>
      <c r="X21" s="45">
        <f>LMdati!Y21/LMdati!$V21</f>
        <v>0.19310344827586207</v>
      </c>
      <c r="Y21" s="45">
        <f>LMdati!Z21/LMdati!$V21</f>
        <v>6.8965517241379309E-3</v>
      </c>
      <c r="Z21" s="45">
        <f>LMdati!AA21/LMdati!$V21</f>
        <v>0.53103448275862064</v>
      </c>
      <c r="AA21" s="243">
        <f>LMdati!AB21</f>
        <v>94.371428571428567</v>
      </c>
      <c r="AB21" s="29">
        <f>LMdati!AC21</f>
        <v>151</v>
      </c>
      <c r="AC21" s="45">
        <f>LMdati!AD21/LMdati!$AC21</f>
        <v>7.2847682119205295E-2</v>
      </c>
      <c r="AD21" s="45">
        <f>LMdati!AE21/LMdati!$AC21</f>
        <v>0.20529801324503311</v>
      </c>
      <c r="AE21" s="45">
        <f>LMdati!AF21/LMdati!$AC21</f>
        <v>0.2185430463576159</v>
      </c>
      <c r="AF21" s="45">
        <f>LMdati!AG21/LMdati!$AC21</f>
        <v>6.6225165562913907E-3</v>
      </c>
      <c r="AG21" s="45">
        <f>LMdati!AH21/LMdati!$AC21</f>
        <v>0.49668874172185429</v>
      </c>
      <c r="AH21" s="243">
        <f>LMdati!AI21</f>
        <v>93.168831168831176</v>
      </c>
      <c r="AI21" s="184">
        <f>LMdati!AJ21/(LMdati!$H21-LMdati!$AM21)</f>
        <v>0.55555555555555558</v>
      </c>
      <c r="AJ21" s="184">
        <f>LMdati!AK21/(LMdati!$H21-LMdati!$AM21)</f>
        <v>0.44444444444444442</v>
      </c>
      <c r="AK21" s="184">
        <f>LMdati!AL21/(LMdati!$H21-LMdati!$AM21)</f>
        <v>0</v>
      </c>
      <c r="AL21" s="184"/>
      <c r="AM21" s="184">
        <f>LMdati!AN21/(LMdati!$O21-LMdati!$AQ21)</f>
        <v>0.48888888888888887</v>
      </c>
      <c r="AN21" s="184">
        <f>LMdati!AO21/(LMdati!$O21-LMdati!$AQ21)</f>
        <v>0.4777777777777778</v>
      </c>
      <c r="AO21" s="184">
        <f>LMdati!AP21/(LMdati!$O21-LMdati!$AQ21)</f>
        <v>3.3333333333333333E-2</v>
      </c>
      <c r="AP21" s="184"/>
      <c r="AQ21" s="184">
        <f>LMdati!AR21/(LMdati!$V21-LMdati!$AU21)</f>
        <v>0.47872340425531917</v>
      </c>
      <c r="AR21" s="184">
        <f>LMdati!AS21/(LMdati!$V21-LMdati!$AU21)</f>
        <v>0.45744680851063829</v>
      </c>
      <c r="AS21" s="184">
        <f>LMdati!AT21/(LMdati!$V21-LMdati!$AU21)</f>
        <v>6.3829787234042548E-2</v>
      </c>
      <c r="AT21" s="184"/>
      <c r="AU21" s="184">
        <f>LMdati!AV21/LMdati!$BC21</f>
        <v>0.13259668508287292</v>
      </c>
      <c r="AV21" s="184">
        <f>LMdati!AW21/LMdati!$BC21</f>
        <v>9.3922651933701654E-2</v>
      </c>
      <c r="AW21" s="184">
        <f>LMdati!AX21/LMdati!$BD21</f>
        <v>0.13257575757575757</v>
      </c>
      <c r="AX21" s="184">
        <f>LMdati!AY21/LMdati!$BD21</f>
        <v>5.6818181818181816E-2</v>
      </c>
      <c r="AY21" s="184">
        <f>LMdati!AZ21/LMdati!$BE21</f>
        <v>0.18661971830985916</v>
      </c>
      <c r="AZ21" s="184">
        <f>LMdati!BA21/LMdati!$BE21</f>
        <v>7.3943661971830985E-2</v>
      </c>
      <c r="BA21" s="30">
        <f>LMdati!BB21</f>
        <v>166</v>
      </c>
      <c r="BB21" s="30">
        <f>LMdati!BC21</f>
        <v>181</v>
      </c>
      <c r="BC21" s="30">
        <f>LMdati!BD21</f>
        <v>264</v>
      </c>
      <c r="BD21" s="30">
        <f>LMdati!BE21</f>
        <v>284</v>
      </c>
      <c r="BE21" s="46">
        <f>LMdati!BF21/(SUM(LMdati!$BF21:$BI21))</f>
        <v>2.2701475595913734E-2</v>
      </c>
      <c r="BF21" s="46">
        <f>LMdati!BG21/(SUM(LMdati!$BF21:$BI21))</f>
        <v>9.7616345062429055E-2</v>
      </c>
      <c r="BG21" s="46">
        <f>LMdati!BH21/(SUM(LMdati!$BF21:$BI21))</f>
        <v>0.3836549375709421</v>
      </c>
      <c r="BH21" s="46">
        <f>LMdati!BI21/(SUM(LMdati!$BF21:$BI21))</f>
        <v>0.49602724177071511</v>
      </c>
      <c r="BI21" s="185">
        <f>LMdati!BJ21</f>
        <v>3.3530079455164588</v>
      </c>
      <c r="BJ21" s="46">
        <f>LMdati!BK21/(SUM(LMdati!$BK21:$BN21))</f>
        <v>3.1782065834279227E-2</v>
      </c>
      <c r="BK21" s="46">
        <f>LMdati!BL21/(SUM(LMdati!$BK21:$BN21))</f>
        <v>0.11010215664018161</v>
      </c>
      <c r="BL21" s="46">
        <f>LMdati!BM21/(SUM(LMdati!$BK21:$BN21))</f>
        <v>0.42792281498297391</v>
      </c>
      <c r="BM21" s="46">
        <f>LMdati!BN21/(SUM(LMdati!$BK21:$BN21))</f>
        <v>0.43019296254256528</v>
      </c>
      <c r="BN21" s="185">
        <v>3.2565266742338252</v>
      </c>
      <c r="BO21" s="46">
        <f>LMdati!BP21/(SUM(LMdati!$BP21:$BS21))</f>
        <v>2.4031007751937984E-2</v>
      </c>
      <c r="BP21" s="46">
        <f>LMdati!BQ21/(SUM(LMdati!$BP21:$BS21))</f>
        <v>8.6046511627906982E-2</v>
      </c>
      <c r="BQ21" s="46">
        <f>LMdati!BR21/(SUM(LMdati!$BP21:$BS21))</f>
        <v>0.40852713178294575</v>
      </c>
      <c r="BR21" s="46">
        <f>LMdati!BS21/(SUM(LMdati!$BP21:$BS21))</f>
        <v>0.4813953488372093</v>
      </c>
      <c r="BS21" s="185">
        <f>LMdati!BT21</f>
        <v>3.3472868217054264</v>
      </c>
      <c r="BT21" s="46">
        <f>LMdati!BU21/(SUM(LMdati!$BU21:$BX21))</f>
        <v>3.9534883720930232E-2</v>
      </c>
      <c r="BU21" s="46">
        <f>LMdati!BV21/(SUM(LMdati!$BU21:$BX21))</f>
        <v>0.11007751937984496</v>
      </c>
      <c r="BV21" s="46">
        <f>LMdati!BW21/(SUM(LMdati!$BU21:$BX21))</f>
        <v>0.4325581395348837</v>
      </c>
      <c r="BW21" s="46">
        <f>LMdati!BX21/(SUM(LMdati!$BU21:$BX21))</f>
        <v>0.41782945736434107</v>
      </c>
      <c r="BX21" s="187">
        <f>LMdati!BY21</f>
        <v>3.2286821705426356</v>
      </c>
      <c r="BY21" s="46">
        <f>LMdati!BZ21/(SUM(LMdati!$BZ21:$CC21))</f>
        <v>2.8492008339124391E-2</v>
      </c>
      <c r="BZ21" s="46">
        <f>LMdati!CA21/(SUM(LMdati!$BZ21:$CC21))</f>
        <v>6.6018068102849201E-2</v>
      </c>
      <c r="CA21" s="46">
        <f>LMdati!CB21/(SUM(LMdati!$BZ21:$CC21))</f>
        <v>0.3822098679638638</v>
      </c>
      <c r="CB21" s="46">
        <f>LMdati!CC21/(SUM(LMdati!$BZ21:$CC21))</f>
        <v>0.52328005559416257</v>
      </c>
      <c r="CC21" s="185">
        <f>LMdati!CD21</f>
        <v>3.4002779708130646</v>
      </c>
      <c r="CD21" s="46">
        <f>LMdati!CE21/(SUM(LMdati!$CE21:$CH21))</f>
        <v>4.7255038220986798E-2</v>
      </c>
      <c r="CE21" s="46">
        <f>LMdati!CF21/(SUM(LMdati!$CE21:$CH21))</f>
        <v>9.3815149409312029E-2</v>
      </c>
      <c r="CF21" s="46">
        <f>LMdati!CG21/(SUM(LMdati!$CE21:$CH21))</f>
        <v>0.41904100069492706</v>
      </c>
      <c r="CG21" s="46">
        <f>LMdati!CH21/(SUM(LMdati!$CE21:$CH21))</f>
        <v>0.43988881167477417</v>
      </c>
      <c r="CH21" s="186">
        <f>LMdati!CI21</f>
        <v>3.2515635858234884</v>
      </c>
      <c r="CI21" s="46">
        <f>LMdati!CJ21/LMdati!$CP21</f>
        <v>0.62637362637362637</v>
      </c>
      <c r="CJ21" s="46">
        <f>LMdati!CK21/LMdati!$CP21</f>
        <v>0.2087912087912088</v>
      </c>
      <c r="CK21" s="46">
        <f>LMdati!CL21/LMdati!$CP21</f>
        <v>4.3956043956043959E-2</v>
      </c>
      <c r="CL21" s="46">
        <f>LMdati!CM21/LMdati!$CP21</f>
        <v>1.098901098901099E-2</v>
      </c>
      <c r="CM21" s="46">
        <f>LMdati!CN21/LMdati!$CP21</f>
        <v>0.10989010989010989</v>
      </c>
      <c r="CN21" s="244">
        <f>LMdati!CO21</f>
        <v>2.3703703703703702</v>
      </c>
      <c r="CO21" s="245">
        <f>LMdati!CP21</f>
        <v>91</v>
      </c>
      <c r="CP21" s="46">
        <f>LMdati!CQ21/LMdati!$CP21</f>
        <v>8.7912087912087919E-2</v>
      </c>
      <c r="CQ21" s="45">
        <f>LMdati!CR21/LMdati!$CP21</f>
        <v>0.18681318681318682</v>
      </c>
      <c r="CR21" s="45">
        <f>LMdati!CS21/LMdati!$CP21</f>
        <v>0.48351648351648352</v>
      </c>
      <c r="CS21" s="45">
        <f>LMdati!CT21/LMdati!$CP21</f>
        <v>0.24175824175824176</v>
      </c>
      <c r="CT21" s="193">
        <f>LMdati!CU21</f>
        <v>103.83516483516483</v>
      </c>
      <c r="CU21" s="46">
        <f>LMdati!CV21/LMdati!$DB21</f>
        <v>0.38095238095238093</v>
      </c>
      <c r="CV21" s="46">
        <f>LMdati!CW21/LMdati!$DB21</f>
        <v>0.40476190476190477</v>
      </c>
      <c r="CW21" s="46">
        <f>LMdati!CX21/LMdati!$DB21</f>
        <v>5.9523809523809521E-2</v>
      </c>
      <c r="CX21" s="46">
        <f>LMdati!CY21/LMdati!$DB21</f>
        <v>2.3809523809523808E-2</v>
      </c>
      <c r="CY21" s="46">
        <f>LMdati!CZ21/LMdati!$DB21</f>
        <v>0.13095238095238096</v>
      </c>
      <c r="CZ21" s="244">
        <f>LMdati!DA21</f>
        <v>2.6849315068493151</v>
      </c>
      <c r="DA21" s="245">
        <f>LMdati!DB21</f>
        <v>84</v>
      </c>
      <c r="DB21" s="46">
        <f>LMdati!DC21/LMdati!$DB21</f>
        <v>9.5238095238095233E-2</v>
      </c>
      <c r="DC21" s="45">
        <f>LMdati!DD21/LMdati!$DB21</f>
        <v>0.21428571428571427</v>
      </c>
      <c r="DD21" s="45">
        <f>LMdati!DE21/LMdati!$DB21</f>
        <v>0.5</v>
      </c>
      <c r="DE21" s="45">
        <f>LMdati!DF21/LMdati!$DB21</f>
        <v>0.19047619047619047</v>
      </c>
      <c r="DF21" s="193">
        <f>LMdati!DG21</f>
        <v>102.91666666666667</v>
      </c>
      <c r="DG21" s="46">
        <f>LMdati!DH21/LMdati!$DN21</f>
        <v>0.68</v>
      </c>
      <c r="DH21" s="46">
        <f>LMdati!DI21/LMdati!$DN21</f>
        <v>0.19</v>
      </c>
      <c r="DI21" s="46">
        <f>LMdati!DJ21/LMdati!$DN21</f>
        <v>0.05</v>
      </c>
      <c r="DJ21" s="46">
        <f>LMdati!DK21/LMdati!$DN21</f>
        <v>0.02</v>
      </c>
      <c r="DK21" s="46">
        <f>LMdati!DL21/LMdati!$DN21</f>
        <v>0.06</v>
      </c>
      <c r="DL21" s="244">
        <f>LMdati!DM21</f>
        <v>2.3723404255319149</v>
      </c>
      <c r="DM21" s="245">
        <f>LMdati!DN21</f>
        <v>100</v>
      </c>
      <c r="DN21" s="46">
        <f>LMdati!DO21/LMdati!$DN21</f>
        <v>0.09</v>
      </c>
      <c r="DO21" s="45">
        <f>LMdati!DP21/LMdati!$DN21</f>
        <v>0.19</v>
      </c>
      <c r="DP21" s="45">
        <f>LMdati!DQ21/LMdati!$DN21</f>
        <v>0.49</v>
      </c>
      <c r="DQ21" s="45">
        <f>LMdati!DR21/LMdati!$DN21</f>
        <v>0.23</v>
      </c>
      <c r="DR21" s="193">
        <f>LMdati!DS21</f>
        <v>103.19</v>
      </c>
      <c r="DS21" s="46">
        <f>LMdati!DT21/LMdati!$DX21</f>
        <v>0.52500000000000002</v>
      </c>
      <c r="DT21" s="46">
        <f>LMdati!DU21/LMdati!$DX21</f>
        <v>0.47499999999999998</v>
      </c>
      <c r="DU21" s="46">
        <f>LMdati!DV21/LMdati!$DX21</f>
        <v>0</v>
      </c>
      <c r="DV21" s="46">
        <f>LMdati!DW21/LMdati!$DX21</f>
        <v>0</v>
      </c>
      <c r="DW21" s="47">
        <f>LMdati!DX21</f>
        <v>80</v>
      </c>
      <c r="DX21" s="46">
        <f>LMdati!DY21/LMdati!$DX21</f>
        <v>0.77500000000000002</v>
      </c>
      <c r="DY21" s="46">
        <f>LMdati!DZ21/LMdati!$DX21</f>
        <v>0.17499999999999999</v>
      </c>
      <c r="DZ21" s="46">
        <f>LMdati!EA21/LMdati!$DX21</f>
        <v>1.2500000000000001E-2</v>
      </c>
      <c r="EA21" s="46">
        <f>LMdati!EB21/LMdati!$DX21</f>
        <v>2.5000000000000001E-2</v>
      </c>
      <c r="EB21" s="192">
        <f>LMdati!EC21/LMdati!$DX21</f>
        <v>1.2500000000000001E-2</v>
      </c>
      <c r="EC21" s="46">
        <f>LMdati!ED21/LMdati!$EH21</f>
        <v>0.44086021505376344</v>
      </c>
      <c r="ED21" s="46">
        <f>LMdati!EE21/LMdati!$EH21</f>
        <v>0.54838709677419351</v>
      </c>
      <c r="EE21" s="46">
        <f>LMdati!EF21/LMdati!$EH21</f>
        <v>1.0752688172043012E-2</v>
      </c>
      <c r="EF21" s="46">
        <f>LMdati!EG21/LMdati!$EH21</f>
        <v>0</v>
      </c>
      <c r="EG21" s="47">
        <f>LMdati!EH21</f>
        <v>93</v>
      </c>
      <c r="EH21" s="46">
        <f>LMdati!EI21/LMdati!$EH21</f>
        <v>0.72043010752688175</v>
      </c>
      <c r="EI21" s="46">
        <f>LMdati!EJ21/LMdati!$EH21</f>
        <v>0.23655913978494625</v>
      </c>
      <c r="EJ21" s="46">
        <f>LMdati!EK21/LMdati!$EH21</f>
        <v>0</v>
      </c>
      <c r="EK21" s="46">
        <f>LMdati!EL21/LMdati!$EH21</f>
        <v>2.1505376344086023E-2</v>
      </c>
      <c r="EL21" s="192">
        <f>LMdati!EM21/LMdati!$EH21</f>
        <v>2.1505376344086023E-2</v>
      </c>
      <c r="EM21" s="46">
        <f>LMdati!EN21/LMdati!$ER21</f>
        <v>0.34482758620689657</v>
      </c>
      <c r="EN21" s="46">
        <f>LMdati!EO21/LMdati!$ER21</f>
        <v>0.55172413793103448</v>
      </c>
      <c r="EO21" s="46">
        <f>LMdati!EP21/LMdati!$ER21</f>
        <v>8.0459770114942528E-2</v>
      </c>
      <c r="EP21" s="46">
        <f>LMdati!EQ21/LMdati!$ER21</f>
        <v>2.2988505747126436E-2</v>
      </c>
      <c r="EQ21" s="47">
        <f>LMdati!ER21</f>
        <v>87</v>
      </c>
      <c r="ER21" s="46">
        <f>LMdati!ES21/LMdati!$ER21</f>
        <v>0.65517241379310343</v>
      </c>
      <c r="ES21" s="46">
        <f>LMdati!ET21/LMdati!$ER21</f>
        <v>0.19540229885057472</v>
      </c>
      <c r="ET21" s="46">
        <f>LMdati!EU21/LMdati!$ER21</f>
        <v>5.7471264367816091E-2</v>
      </c>
      <c r="EU21" s="46">
        <f>LMdati!EV21/LMdati!$ER21</f>
        <v>4.5977011494252873E-2</v>
      </c>
      <c r="EV21" s="46">
        <f>LMdati!EW21/LMdati!$ER21</f>
        <v>4.5977011494252873E-2</v>
      </c>
    </row>
    <row r="22" spans="1:152" ht="10.5" customHeight="1" x14ac:dyDescent="0.2">
      <c r="A22" s="127">
        <v>491</v>
      </c>
      <c r="B22" s="127"/>
      <c r="C22" s="27">
        <v>33</v>
      </c>
      <c r="D22" s="28" t="s">
        <v>249</v>
      </c>
      <c r="E22" s="27" t="s">
        <v>111</v>
      </c>
      <c r="F22" s="27" t="s">
        <v>146</v>
      </c>
      <c r="G22" s="29">
        <f>LMdati!H22</f>
        <v>134</v>
      </c>
      <c r="H22" s="45">
        <f>LMdati!I22/LMdati!$H22</f>
        <v>0.29104477611940299</v>
      </c>
      <c r="I22" s="45">
        <f>LMdati!J22/LMdati!$H22</f>
        <v>0.2537313432835821</v>
      </c>
      <c r="J22" s="45">
        <f>LMdati!K22/LMdati!$H22</f>
        <v>0.2462686567164179</v>
      </c>
      <c r="K22" s="45">
        <f>LMdati!L22/LMdati!$H22</f>
        <v>0</v>
      </c>
      <c r="L22" s="45">
        <f>LMdati!M22/LMdati!$H22</f>
        <v>0.20895522388059701</v>
      </c>
      <c r="M22" s="243">
        <f>LMdati!N22</f>
        <v>94.81481481481481</v>
      </c>
      <c r="N22" s="29">
        <f>LMdati!O22</f>
        <v>145</v>
      </c>
      <c r="O22" s="45">
        <f>LMdati!P22/LMdati!$O22</f>
        <v>0.26896551724137929</v>
      </c>
      <c r="P22" s="45">
        <f>LMdati!Q22/LMdati!$O22</f>
        <v>0.28965517241379313</v>
      </c>
      <c r="Q22" s="45">
        <f>LMdati!R22/LMdati!$O22</f>
        <v>0.20689655172413793</v>
      </c>
      <c r="R22" s="45">
        <f>LMdati!S22/LMdati!$O22</f>
        <v>2.0689655172413793E-2</v>
      </c>
      <c r="S22" s="45">
        <f>LMdati!T22/LMdati!$O22</f>
        <v>0.21379310344827587</v>
      </c>
      <c r="T22" s="243">
        <f>LMdati!U22</f>
        <v>93.723214285714292</v>
      </c>
      <c r="U22" s="29">
        <f>LMdati!V22</f>
        <v>208</v>
      </c>
      <c r="V22" s="45">
        <f>LMdati!W22/LMdati!$V22</f>
        <v>0.23557692307692307</v>
      </c>
      <c r="W22" s="45">
        <f>LMdati!X22/LMdati!$V22</f>
        <v>0.24519230769230768</v>
      </c>
      <c r="X22" s="45">
        <f>LMdati!Y22/LMdati!$V22</f>
        <v>0.22115384615384615</v>
      </c>
      <c r="Y22" s="45">
        <f>LMdati!Z22/LMdati!$V22</f>
        <v>9.6153846153846159E-3</v>
      </c>
      <c r="Z22" s="45">
        <f>LMdati!AA22/LMdati!$V22</f>
        <v>0.28846153846153844</v>
      </c>
      <c r="AA22" s="243">
        <f>LMdati!AB22</f>
        <v>96.668965517241375</v>
      </c>
      <c r="AB22" s="29">
        <f>LMdati!AC22</f>
        <v>266</v>
      </c>
      <c r="AC22" s="45">
        <f>LMdati!AD22/LMdati!$AC22</f>
        <v>0.14661654135338345</v>
      </c>
      <c r="AD22" s="45">
        <f>LMdati!AE22/LMdati!$AC22</f>
        <v>0.3007518796992481</v>
      </c>
      <c r="AE22" s="45">
        <f>LMdati!AF22/LMdati!$AC22</f>
        <v>0.24060150375939848</v>
      </c>
      <c r="AF22" s="45">
        <f>LMdati!AG22/LMdati!$AC22</f>
        <v>3.7593984962406013E-3</v>
      </c>
      <c r="AG22" s="45">
        <f>LMdati!AH22/LMdati!$AC22</f>
        <v>0.30827067669172931</v>
      </c>
      <c r="AH22" s="243">
        <f>LMdati!AI22</f>
        <v>94.755319148936167</v>
      </c>
      <c r="AI22" s="184">
        <f>LMdati!AJ22/(LMdati!$H22-LMdati!$AM22)</f>
        <v>0.49038461538461536</v>
      </c>
      <c r="AJ22" s="184">
        <f>LMdati!AK22/(LMdati!$H22-LMdati!$AM22)</f>
        <v>0.49038461538461536</v>
      </c>
      <c r="AK22" s="184">
        <f>LMdati!AL22/(LMdati!$H22-LMdati!$AM22)</f>
        <v>1.9230769230769232E-2</v>
      </c>
      <c r="AL22" s="184"/>
      <c r="AM22" s="184">
        <f>LMdati!AN22/(LMdati!$O22-LMdati!$AQ22)</f>
        <v>0.55000000000000004</v>
      </c>
      <c r="AN22" s="184">
        <f>LMdati!AO22/(LMdati!$O22-LMdati!$AQ22)</f>
        <v>0.42</v>
      </c>
      <c r="AO22" s="184">
        <f>LMdati!AP22/(LMdati!$O22-LMdati!$AQ22)</f>
        <v>0.03</v>
      </c>
      <c r="AP22" s="184"/>
      <c r="AQ22" s="184">
        <f>LMdati!AR22/(LMdati!$V22-LMdati!$AU22)</f>
        <v>0.55782312925170063</v>
      </c>
      <c r="AR22" s="184">
        <f>LMdati!AS22/(LMdati!$V22-LMdati!$AU22)</f>
        <v>0.40136054421768708</v>
      </c>
      <c r="AS22" s="184">
        <f>LMdati!AT22/(LMdati!$V22-LMdati!$AU22)</f>
        <v>4.0816326530612242E-2</v>
      </c>
      <c r="AT22" s="184"/>
      <c r="AU22" s="184">
        <f>LMdati!AV22/LMdati!$BC22</f>
        <v>5.7971014492753624E-2</v>
      </c>
      <c r="AV22" s="184">
        <f>LMdati!AW22/LMdati!$BC22</f>
        <v>0.11956521739130435</v>
      </c>
      <c r="AW22" s="184">
        <f>LMdati!AX22/LMdati!$BD22</f>
        <v>2.3121387283236993E-2</v>
      </c>
      <c r="AX22" s="184">
        <f>LMdati!AY22/LMdati!$BD22</f>
        <v>0.1069364161849711</v>
      </c>
      <c r="AY22" s="184">
        <f>LMdati!AZ22/LMdati!$BE22</f>
        <v>3.6480686695278972E-2</v>
      </c>
      <c r="AZ22" s="184">
        <f>LMdati!BA22/LMdati!$BE22</f>
        <v>0.10944206008583691</v>
      </c>
      <c r="BA22" s="30">
        <f>LMdati!BB22</f>
        <v>242</v>
      </c>
      <c r="BB22" s="30">
        <f>LMdati!BC22</f>
        <v>276</v>
      </c>
      <c r="BC22" s="30">
        <f>LMdati!BD22</f>
        <v>346</v>
      </c>
      <c r="BD22" s="30">
        <f>LMdati!BE22</f>
        <v>466</v>
      </c>
      <c r="BE22" s="46">
        <f>LMdati!BF22/(SUM(LMdati!$BF22:$BI22))</f>
        <v>3.4804753820033958E-2</v>
      </c>
      <c r="BF22" s="46">
        <f>LMdati!BG22/(SUM(LMdati!$BF22:$BI22))</f>
        <v>8.9134125636672321E-2</v>
      </c>
      <c r="BG22" s="46">
        <f>LMdati!BH22/(SUM(LMdati!$BF22:$BI22))</f>
        <v>0.42869269949066213</v>
      </c>
      <c r="BH22" s="46">
        <f>LMdati!BI22/(SUM(LMdati!$BF22:$BI22))</f>
        <v>0.44736842105263158</v>
      </c>
      <c r="BI22" s="185">
        <f>LMdati!BJ22</f>
        <v>3.2886247877758912</v>
      </c>
      <c r="BJ22" s="46">
        <f>LMdati!BK22/(SUM(LMdati!$BK22:$BN22))</f>
        <v>5.857385398981324E-2</v>
      </c>
      <c r="BK22" s="46">
        <f>LMdati!BL22/(SUM(LMdati!$BK22:$BN22))</f>
        <v>0.12139219015280135</v>
      </c>
      <c r="BL22" s="46">
        <f>LMdati!BM22/(SUM(LMdati!$BK22:$BN22))</f>
        <v>0.45840407470288624</v>
      </c>
      <c r="BM22" s="46">
        <f>LMdati!BN22/(SUM(LMdati!$BK22:$BN22))</f>
        <v>0.36162988115449918</v>
      </c>
      <c r="BN22" s="185">
        <v>3.1230899830220715</v>
      </c>
      <c r="BO22" s="46">
        <f>LMdati!BP22/(SUM(LMdati!$BP22:$BS22))</f>
        <v>4.1405269761606023E-2</v>
      </c>
      <c r="BP22" s="46">
        <f>LMdati!BQ22/(SUM(LMdati!$BP22:$BS22))</f>
        <v>0.11731493099121706</v>
      </c>
      <c r="BQ22" s="46">
        <f>LMdati!BR22/(SUM(LMdati!$BP22:$BS22))</f>
        <v>0.45420326223337515</v>
      </c>
      <c r="BR22" s="46">
        <f>LMdati!BS22/(SUM(LMdati!$BP22:$BS22))</f>
        <v>0.38707653701380174</v>
      </c>
      <c r="BS22" s="185">
        <f>LMdati!BT22</f>
        <v>3.1869510664993728</v>
      </c>
      <c r="BT22" s="46">
        <f>LMdati!BU22/(SUM(LMdati!$BU22:$BX22))</f>
        <v>6.0853199498117939E-2</v>
      </c>
      <c r="BU22" s="46">
        <f>LMdati!BV22/(SUM(LMdati!$BU22:$BX22))</f>
        <v>0.15683814303638646</v>
      </c>
      <c r="BV22" s="46">
        <f>LMdati!BW22/(SUM(LMdati!$BU22:$BX22))</f>
        <v>0.45357590966122963</v>
      </c>
      <c r="BW22" s="46">
        <f>LMdati!BX22/(SUM(LMdati!$BU22:$BX22))</f>
        <v>0.32873274780426598</v>
      </c>
      <c r="BX22" s="187">
        <f>LMdati!BY22</f>
        <v>3.0501882057716436</v>
      </c>
      <c r="BY22" s="46">
        <f>LMdati!BZ22/(SUM(LMdati!$BZ22:$CC22))</f>
        <v>3.5860190649114845E-2</v>
      </c>
      <c r="BZ22" s="46">
        <f>LMdati!CA22/(SUM(LMdati!$BZ22:$CC22))</f>
        <v>0.10077167498865183</v>
      </c>
      <c r="CA22" s="46">
        <f>LMdati!CB22/(SUM(LMdati!$BZ22:$CC22))</f>
        <v>0.39763958238765318</v>
      </c>
      <c r="CB22" s="46">
        <f>LMdati!CC22/(SUM(LMdati!$BZ22:$CC22))</f>
        <v>0.46572855197458013</v>
      </c>
      <c r="CC22" s="185">
        <f>LMdati!CD22</f>
        <v>3.2932364956876987</v>
      </c>
      <c r="CD22" s="46">
        <f>LMdati!CE22/(SUM(LMdati!$CE22:$CH22))</f>
        <v>4.9477984566500224E-2</v>
      </c>
      <c r="CE22" s="46">
        <f>LMdati!CF22/(SUM(LMdati!$CE22:$CH22))</f>
        <v>0.12029051293690422</v>
      </c>
      <c r="CF22" s="46">
        <f>LMdati!CG22/(SUM(LMdati!$CE22:$CH22))</f>
        <v>0.44348615524285068</v>
      </c>
      <c r="CG22" s="46">
        <f>LMdati!CH22/(SUM(LMdati!$CE22:$CH22))</f>
        <v>0.38674534725374488</v>
      </c>
      <c r="CH22" s="186">
        <f>LMdati!CI22</f>
        <v>3.1674988651838403</v>
      </c>
      <c r="CI22" s="46">
        <f>LMdati!CJ22/LMdati!$CP22</f>
        <v>0.53191489361702127</v>
      </c>
      <c r="CJ22" s="46">
        <f>LMdati!CK22/LMdati!$CP22</f>
        <v>0.34042553191489361</v>
      </c>
      <c r="CK22" s="46">
        <f>LMdati!CL22/LMdati!$CP22</f>
        <v>8.5106382978723402E-2</v>
      </c>
      <c r="CL22" s="46">
        <f>LMdati!CM22/LMdati!$CP22</f>
        <v>3.1914893617021274E-2</v>
      </c>
      <c r="CM22" s="46">
        <f>LMdati!CN22/LMdati!$CP22</f>
        <v>1.0638297872340425E-2</v>
      </c>
      <c r="CN22" s="244">
        <f>LMdati!CO22</f>
        <v>2.6129032258064515</v>
      </c>
      <c r="CO22" s="245">
        <f>LMdati!CP22</f>
        <v>94</v>
      </c>
      <c r="CP22" s="46">
        <f>LMdati!CQ22/LMdati!$CP22</f>
        <v>0.13829787234042554</v>
      </c>
      <c r="CQ22" s="45">
        <f>LMdati!CR22/LMdati!$CP22</f>
        <v>0.30851063829787234</v>
      </c>
      <c r="CR22" s="45">
        <f>LMdati!CS22/LMdati!$CP22</f>
        <v>0.31914893617021278</v>
      </c>
      <c r="CS22" s="45">
        <f>LMdati!CT22/LMdati!$CP22</f>
        <v>0.23404255319148937</v>
      </c>
      <c r="CT22" s="193">
        <f>LMdati!CU22</f>
        <v>101.06382978723404</v>
      </c>
      <c r="CU22" s="46">
        <f>LMdati!CV22/LMdati!$DB22</f>
        <v>0.62992125984251968</v>
      </c>
      <c r="CV22" s="46">
        <f>LMdati!CW22/LMdati!$DB22</f>
        <v>0.31496062992125984</v>
      </c>
      <c r="CW22" s="46">
        <f>LMdati!CX22/LMdati!$DB22</f>
        <v>3.1496062992125984E-2</v>
      </c>
      <c r="CX22" s="46">
        <f>LMdati!CY22/LMdati!$DB22</f>
        <v>1.5748031496062992E-2</v>
      </c>
      <c r="CY22" s="46">
        <f>LMdati!CZ22/LMdati!$DB22</f>
        <v>7.874015748031496E-3</v>
      </c>
      <c r="CZ22" s="244">
        <f>LMdati!DA22</f>
        <v>2.4285714285714284</v>
      </c>
      <c r="DA22" s="245">
        <f>LMdati!DB22</f>
        <v>127</v>
      </c>
      <c r="DB22" s="46">
        <f>LMdati!DC22/LMdati!$DB22</f>
        <v>0.14173228346456693</v>
      </c>
      <c r="DC22" s="45">
        <f>LMdati!DD22/LMdati!$DB22</f>
        <v>0.27559055118110237</v>
      </c>
      <c r="DD22" s="45">
        <f>LMdati!DE22/LMdati!$DB22</f>
        <v>0.43307086614173229</v>
      </c>
      <c r="DE22" s="45">
        <f>LMdati!DF22/LMdati!$DB22</f>
        <v>0.14960629921259844</v>
      </c>
      <c r="DF22" s="193">
        <f>LMdati!DG22</f>
        <v>100.67716535433071</v>
      </c>
      <c r="DG22" s="46">
        <f>LMdati!DH22/LMdati!$DN22</f>
        <v>0.58771929824561409</v>
      </c>
      <c r="DH22" s="46">
        <f>LMdati!DI22/LMdati!$DN22</f>
        <v>0.33333333333333331</v>
      </c>
      <c r="DI22" s="46">
        <f>LMdati!DJ22/LMdati!$DN22</f>
        <v>6.1403508771929821E-2</v>
      </c>
      <c r="DJ22" s="46">
        <f>LMdati!DK22/LMdati!$DN22</f>
        <v>8.771929824561403E-3</v>
      </c>
      <c r="DK22" s="46">
        <f>LMdati!DL22/LMdati!$DN22</f>
        <v>8.771929824561403E-3</v>
      </c>
      <c r="DL22" s="244">
        <f>LMdati!DM22</f>
        <v>2.4867256637168142</v>
      </c>
      <c r="DM22" s="245">
        <f>LMdati!DN22</f>
        <v>114</v>
      </c>
      <c r="DN22" s="46">
        <f>LMdati!DO22/LMdati!$DN22</f>
        <v>8.771929824561403E-2</v>
      </c>
      <c r="DO22" s="45">
        <f>LMdati!DP22/LMdati!$DN22</f>
        <v>0.35087719298245612</v>
      </c>
      <c r="DP22" s="45">
        <f>LMdati!DQ22/LMdati!$DN22</f>
        <v>0.49122807017543857</v>
      </c>
      <c r="DQ22" s="45">
        <f>LMdati!DR22/LMdati!$DN22</f>
        <v>7.0175438596491224E-2</v>
      </c>
      <c r="DR22" s="193">
        <f>LMdati!DS22</f>
        <v>101.07017543859649</v>
      </c>
      <c r="DS22" s="46">
        <f>LMdati!DT22/LMdati!$DX22</f>
        <v>0.41860465116279072</v>
      </c>
      <c r="DT22" s="46">
        <f>LMdati!DU22/LMdati!$DX22</f>
        <v>0.43023255813953487</v>
      </c>
      <c r="DU22" s="46">
        <f>LMdati!DV22/LMdati!$DX22</f>
        <v>0.12790697674418605</v>
      </c>
      <c r="DV22" s="46">
        <f>LMdati!DW22/LMdati!$DX22</f>
        <v>2.3255813953488372E-2</v>
      </c>
      <c r="DW22" s="47">
        <f>LMdati!DX22</f>
        <v>86</v>
      </c>
      <c r="DX22" s="46">
        <f>LMdati!DY22/LMdati!$DX22</f>
        <v>0.65116279069767447</v>
      </c>
      <c r="DY22" s="46">
        <f>LMdati!DZ22/LMdati!$DX22</f>
        <v>0.1744186046511628</v>
      </c>
      <c r="DZ22" s="46">
        <f>LMdati!EA22/LMdati!$DX22</f>
        <v>8.1395348837209308E-2</v>
      </c>
      <c r="EA22" s="46">
        <f>LMdati!EB22/LMdati!$DX22</f>
        <v>4.6511627906976744E-2</v>
      </c>
      <c r="EB22" s="192">
        <f>LMdati!EC22/LMdati!$DX22</f>
        <v>4.6511627906976744E-2</v>
      </c>
      <c r="EC22" s="46">
        <f>LMdati!ED22/LMdati!$EH22</f>
        <v>0.20370370370370369</v>
      </c>
      <c r="ED22" s="46">
        <f>LMdati!EE22/LMdati!$EH22</f>
        <v>0.58333333333333337</v>
      </c>
      <c r="EE22" s="46">
        <f>LMdati!EF22/LMdati!$EH22</f>
        <v>0.16666666666666666</v>
      </c>
      <c r="EF22" s="46">
        <f>LMdati!EG22/LMdati!$EH22</f>
        <v>4.6296296296296294E-2</v>
      </c>
      <c r="EG22" s="47">
        <f>LMdati!EH22</f>
        <v>108</v>
      </c>
      <c r="EH22" s="46">
        <f>LMdati!EI22/LMdati!$EH22</f>
        <v>0.44444444444444442</v>
      </c>
      <c r="EI22" s="46">
        <f>LMdati!EJ22/LMdati!$EH22</f>
        <v>0.30555555555555558</v>
      </c>
      <c r="EJ22" s="46">
        <f>LMdati!EK22/LMdati!$EH22</f>
        <v>0.12962962962962962</v>
      </c>
      <c r="EK22" s="46">
        <f>LMdati!EL22/LMdati!$EH22</f>
        <v>7.407407407407407E-2</v>
      </c>
      <c r="EL22" s="192">
        <f>LMdati!EM22/LMdati!$EH22</f>
        <v>4.6296296296296294E-2</v>
      </c>
      <c r="EM22" s="46">
        <f>LMdati!EN22/LMdati!$ER22</f>
        <v>0.29166666666666669</v>
      </c>
      <c r="EN22" s="46">
        <f>LMdati!EO22/LMdati!$ER22</f>
        <v>0.5</v>
      </c>
      <c r="EO22" s="46">
        <f>LMdati!EP22/LMdati!$ER22</f>
        <v>0.19166666666666668</v>
      </c>
      <c r="EP22" s="46">
        <f>LMdati!EQ22/LMdati!$ER22</f>
        <v>1.6666666666666666E-2</v>
      </c>
      <c r="EQ22" s="47">
        <f>LMdati!ER22</f>
        <v>120</v>
      </c>
      <c r="ER22" s="46">
        <f>LMdati!ES22/LMdati!$ER22</f>
        <v>0.55833333333333335</v>
      </c>
      <c r="ES22" s="46">
        <f>LMdati!ET22/LMdati!$ER22</f>
        <v>0.23333333333333334</v>
      </c>
      <c r="ET22" s="46">
        <f>LMdati!EU22/LMdati!$ER22</f>
        <v>9.166666666666666E-2</v>
      </c>
      <c r="EU22" s="46">
        <f>LMdati!EV22/LMdati!$ER22</f>
        <v>7.4999999999999997E-2</v>
      </c>
      <c r="EV22" s="46">
        <f>LMdati!EW22/LMdati!$ER22</f>
        <v>4.1666666666666664E-2</v>
      </c>
    </row>
    <row r="23" spans="1:152" ht="10.5" customHeight="1" x14ac:dyDescent="0.2">
      <c r="A23" s="127">
        <v>422</v>
      </c>
      <c r="B23" s="127"/>
      <c r="C23" s="27">
        <v>39</v>
      </c>
      <c r="D23" s="28" t="s">
        <v>250</v>
      </c>
      <c r="E23" s="27" t="s">
        <v>111</v>
      </c>
      <c r="F23" s="27" t="s">
        <v>146</v>
      </c>
      <c r="G23" s="29">
        <f>LMdati!H23</f>
        <v>39</v>
      </c>
      <c r="H23" s="45">
        <f>LMdati!I23/LMdati!$H23</f>
        <v>0.17948717948717949</v>
      </c>
      <c r="I23" s="45">
        <f>LMdati!J23/LMdati!$H23</f>
        <v>0.53846153846153844</v>
      </c>
      <c r="J23" s="45">
        <f>LMdati!K23/LMdati!$H23</f>
        <v>0.20512820512820512</v>
      </c>
      <c r="K23" s="45">
        <f>LMdati!L23/LMdati!$H23</f>
        <v>0</v>
      </c>
      <c r="L23" s="45">
        <f>LMdati!M23/LMdati!$H23</f>
        <v>7.6923076923076927E-2</v>
      </c>
      <c r="M23" s="243">
        <f>LMdati!N23</f>
        <v>88.92307692307692</v>
      </c>
      <c r="N23" s="29">
        <f>LMdati!O23</f>
        <v>39</v>
      </c>
      <c r="O23" s="45">
        <f>LMdati!P23/LMdati!$O23</f>
        <v>5.128205128205128E-2</v>
      </c>
      <c r="P23" s="45">
        <f>LMdati!Q23/LMdati!$O23</f>
        <v>0.64102564102564108</v>
      </c>
      <c r="Q23" s="45">
        <f>LMdati!R23/LMdati!$O23</f>
        <v>0.17948717948717949</v>
      </c>
      <c r="R23" s="45">
        <f>LMdati!S23/LMdati!$O23</f>
        <v>0</v>
      </c>
      <c r="S23" s="45">
        <f>LMdati!T23/LMdati!$O23</f>
        <v>0.12820512820512819</v>
      </c>
      <c r="T23" s="243">
        <f>LMdati!U23</f>
        <v>88.65789473684211</v>
      </c>
      <c r="U23" s="29">
        <f>LMdati!V23</f>
        <v>49</v>
      </c>
      <c r="V23" s="45">
        <f>LMdati!W23/LMdati!$V23</f>
        <v>0.16326530612244897</v>
      </c>
      <c r="W23" s="45">
        <f>LMdati!X23/LMdati!$V23</f>
        <v>0.42857142857142855</v>
      </c>
      <c r="X23" s="45">
        <f>LMdati!Y23/LMdati!$V23</f>
        <v>0.34693877551020408</v>
      </c>
      <c r="Y23" s="45">
        <f>LMdati!Z23/LMdati!$V23</f>
        <v>0</v>
      </c>
      <c r="Z23" s="45">
        <f>LMdati!AA23/LMdati!$V23</f>
        <v>6.1224489795918366E-2</v>
      </c>
      <c r="AA23" s="243">
        <f>LMdati!AB23</f>
        <v>88.65306122448979</v>
      </c>
      <c r="AB23" s="29">
        <f>LMdati!AC23</f>
        <v>38</v>
      </c>
      <c r="AC23" s="45">
        <f>LMdati!AD23/LMdati!$AC23</f>
        <v>0.21052631578947367</v>
      </c>
      <c r="AD23" s="45">
        <f>LMdati!AE23/LMdati!$AC23</f>
        <v>0.39473684210526316</v>
      </c>
      <c r="AE23" s="45">
        <f>LMdati!AF23/LMdati!$AC23</f>
        <v>0.28947368421052633</v>
      </c>
      <c r="AF23" s="45">
        <f>LMdati!AG23/LMdati!$AC23</f>
        <v>2.6315789473684209E-2</v>
      </c>
      <c r="AG23" s="45">
        <f>LMdati!AH23/LMdati!$AC23</f>
        <v>7.8947368421052627E-2</v>
      </c>
      <c r="AH23" s="243">
        <f>LMdati!AI23</f>
        <v>87.351351351351354</v>
      </c>
      <c r="AI23" s="184">
        <f>LMdati!AJ23/(LMdati!$H23-LMdati!$AM23)</f>
        <v>0.31818181818181818</v>
      </c>
      <c r="AJ23" s="184">
        <f>LMdati!AK23/(LMdati!$H23-LMdati!$AM23)</f>
        <v>0.63636363636363635</v>
      </c>
      <c r="AK23" s="184">
        <f>LMdati!AL23/(LMdati!$H23-LMdati!$AM23)</f>
        <v>4.5454545454545456E-2</v>
      </c>
      <c r="AL23" s="184"/>
      <c r="AM23" s="184">
        <f>LMdati!AN23/(LMdati!$O23-LMdati!$AQ23)</f>
        <v>0.21428571428571427</v>
      </c>
      <c r="AN23" s="184">
        <f>LMdati!AO23/(LMdati!$O23-LMdati!$AQ23)</f>
        <v>0.7857142857142857</v>
      </c>
      <c r="AO23" s="184">
        <f>LMdati!AP23/(LMdati!$O23-LMdati!$AQ23)</f>
        <v>0</v>
      </c>
      <c r="AP23" s="184"/>
      <c r="AQ23" s="184">
        <f>LMdati!AR23/(LMdati!$V23-LMdati!$AU23)</f>
        <v>0.29032258064516131</v>
      </c>
      <c r="AR23" s="184">
        <f>LMdati!AS23/(LMdati!$V23-LMdati!$AU23)</f>
        <v>0.70967741935483875</v>
      </c>
      <c r="AS23" s="184">
        <f>LMdati!AT23/(LMdati!$V23-LMdati!$AU23)</f>
        <v>0</v>
      </c>
      <c r="AT23" s="184"/>
      <c r="AU23" s="184">
        <f>LMdati!AV23/LMdati!$BC23</f>
        <v>0</v>
      </c>
      <c r="AV23" s="184">
        <f>LMdati!AW23/LMdati!$BC23</f>
        <v>0</v>
      </c>
      <c r="AW23" s="184">
        <f>LMdati!AX23/LMdati!$BD23</f>
        <v>0</v>
      </c>
      <c r="AX23" s="184">
        <f>LMdati!AY23/LMdati!$BD23</f>
        <v>0</v>
      </c>
      <c r="AY23" s="184">
        <f>LMdati!AZ23/LMdati!$BE23</f>
        <v>0</v>
      </c>
      <c r="AZ23" s="184">
        <f>LMdati!BA23/LMdati!$BE23</f>
        <v>2.3809523809523808E-2</v>
      </c>
      <c r="BA23" s="30">
        <f>LMdati!BB23</f>
        <v>75</v>
      </c>
      <c r="BB23" s="30">
        <f>LMdati!BC23</f>
        <v>75</v>
      </c>
      <c r="BC23" s="30">
        <f>LMdati!BD23</f>
        <v>86</v>
      </c>
      <c r="BD23" s="30">
        <f>LMdati!BE23</f>
        <v>84</v>
      </c>
      <c r="BE23" s="46">
        <f>LMdati!BF23/(SUM(LMdati!$BF23:$BI23))</f>
        <v>4.8000000000000001E-2</v>
      </c>
      <c r="BF23" s="46">
        <f>LMdati!BG23/(SUM(LMdati!$BF23:$BI23))</f>
        <v>8.4000000000000005E-2</v>
      </c>
      <c r="BG23" s="46">
        <f>LMdati!BH23/(SUM(LMdati!$BF23:$BI23))</f>
        <v>0.48</v>
      </c>
      <c r="BH23" s="46">
        <f>LMdati!BI23/(SUM(LMdati!$BF23:$BI23))</f>
        <v>0.38800000000000001</v>
      </c>
      <c r="BI23" s="185">
        <f>LMdati!BJ23</f>
        <v>3.2080000000000002</v>
      </c>
      <c r="BJ23" s="46">
        <f>LMdati!BK23/(SUM(LMdati!$BK23:$BN23))</f>
        <v>4.3999999999999997E-2</v>
      </c>
      <c r="BK23" s="46">
        <f>LMdati!BL23/(SUM(LMdati!$BK23:$BN23))</f>
        <v>0.12</v>
      </c>
      <c r="BL23" s="46">
        <f>LMdati!BM23/(SUM(LMdati!$BK23:$BN23))</f>
        <v>0.52</v>
      </c>
      <c r="BM23" s="46">
        <f>LMdati!BN23/(SUM(LMdati!$BK23:$BN23))</f>
        <v>0.316</v>
      </c>
      <c r="BN23" s="185">
        <v>3.1080000000000001</v>
      </c>
      <c r="BO23" s="46">
        <f>LMdati!BP23/(SUM(LMdati!$BP23:$BS23))</f>
        <v>0</v>
      </c>
      <c r="BP23" s="46">
        <f>LMdati!BQ23/(SUM(LMdati!$BP23:$BS23))</f>
        <v>9.1575091575091569E-2</v>
      </c>
      <c r="BQ23" s="46">
        <f>LMdati!BR23/(SUM(LMdati!$BP23:$BS23))</f>
        <v>0.44688644688644691</v>
      </c>
      <c r="BR23" s="46">
        <f>LMdati!BS23/(SUM(LMdati!$BP23:$BS23))</f>
        <v>0.46153846153846156</v>
      </c>
      <c r="BS23" s="185">
        <f>LMdati!BT23</f>
        <v>3.36996336996337</v>
      </c>
      <c r="BT23" s="46">
        <f>LMdati!BU23/(SUM(LMdati!$BU23:$BX23))</f>
        <v>4.7619047619047616E-2</v>
      </c>
      <c r="BU23" s="46">
        <f>LMdati!BV23/(SUM(LMdati!$BU23:$BX23))</f>
        <v>0.13553113553113552</v>
      </c>
      <c r="BV23" s="46">
        <f>LMdati!BW23/(SUM(LMdati!$BU23:$BX23))</f>
        <v>0.50915750915750912</v>
      </c>
      <c r="BW23" s="46">
        <f>LMdati!BX23/(SUM(LMdati!$BU23:$BX23))</f>
        <v>0.30769230769230771</v>
      </c>
      <c r="BX23" s="187">
        <f>LMdati!BY23</f>
        <v>3.0769230769230771</v>
      </c>
      <c r="BY23" s="46">
        <f>LMdati!BZ23/(SUM(LMdati!$BZ23:$CC23))</f>
        <v>1.1235955056179775E-2</v>
      </c>
      <c r="BZ23" s="46">
        <f>LMdati!CA23/(SUM(LMdati!$BZ23:$CC23))</f>
        <v>7.116104868913857E-2</v>
      </c>
      <c r="CA23" s="46">
        <f>LMdati!CB23/(SUM(LMdati!$BZ23:$CC23))</f>
        <v>0.4943820224719101</v>
      </c>
      <c r="CB23" s="46">
        <f>LMdati!CC23/(SUM(LMdati!$BZ23:$CC23))</f>
        <v>0.42322097378277151</v>
      </c>
      <c r="CC23" s="185">
        <f>LMdati!CD23</f>
        <v>3.3295880149812733</v>
      </c>
      <c r="CD23" s="46">
        <f>LMdati!CE23/(SUM(LMdati!$CE23:$CH23))</f>
        <v>2.6217228464419477E-2</v>
      </c>
      <c r="CE23" s="46">
        <f>LMdati!CF23/(SUM(LMdati!$CE23:$CH23))</f>
        <v>7.116104868913857E-2</v>
      </c>
      <c r="CF23" s="46">
        <f>LMdati!CG23/(SUM(LMdati!$CE23:$CH23))</f>
        <v>0.54681647940074907</v>
      </c>
      <c r="CG23" s="46">
        <f>LMdati!CH23/(SUM(LMdati!$CE23:$CH23))</f>
        <v>0.35580524344569286</v>
      </c>
      <c r="CH23" s="186">
        <f>LMdati!CI23</f>
        <v>3.2322097378277155</v>
      </c>
      <c r="CI23" s="46">
        <f>LMdati!CJ23/LMdati!$CP23</f>
        <v>0.55000000000000004</v>
      </c>
      <c r="CJ23" s="46">
        <f>LMdati!CK23/LMdati!$CP23</f>
        <v>0.35</v>
      </c>
      <c r="CK23" s="46">
        <f>LMdati!CL23/LMdati!$CP23</f>
        <v>0.05</v>
      </c>
      <c r="CL23" s="46">
        <f>LMdati!CM23/LMdati!$CP23</f>
        <v>0.05</v>
      </c>
      <c r="CM23" s="46">
        <f>LMdati!CN23/LMdati!$CP23</f>
        <v>0</v>
      </c>
      <c r="CN23" s="244">
        <f>LMdati!CO23</f>
        <v>2.6</v>
      </c>
      <c r="CO23" s="245">
        <f>LMdati!CP23</f>
        <v>20</v>
      </c>
      <c r="CP23" s="46">
        <f>LMdati!CQ23/LMdati!$CP23</f>
        <v>0.1</v>
      </c>
      <c r="CQ23" s="45">
        <f>LMdati!CR23/LMdati!$CP23</f>
        <v>0.3</v>
      </c>
      <c r="CR23" s="45">
        <f>LMdati!CS23/LMdati!$CP23</f>
        <v>0.6</v>
      </c>
      <c r="CS23" s="45">
        <f>LMdati!CT23/LMdati!$CP23</f>
        <v>0</v>
      </c>
      <c r="CT23" s="193">
        <f>LMdati!CU23</f>
        <v>100</v>
      </c>
      <c r="CU23" s="46">
        <f>LMdati!CV23/LMdati!$DB23</f>
        <v>0.6097560975609756</v>
      </c>
      <c r="CV23" s="46">
        <f>LMdati!CW23/LMdati!$DB23</f>
        <v>0.31707317073170732</v>
      </c>
      <c r="CW23" s="46">
        <f>LMdati!CX23/LMdati!$DB23</f>
        <v>2.4390243902439025E-2</v>
      </c>
      <c r="CX23" s="46">
        <f>LMdati!CY23/LMdati!$DB23</f>
        <v>4.878048780487805E-2</v>
      </c>
      <c r="CY23" s="46">
        <f>LMdati!CZ23/LMdati!$DB23</f>
        <v>0</v>
      </c>
      <c r="CZ23" s="244">
        <f>LMdati!DA23</f>
        <v>2.5121951219512195</v>
      </c>
      <c r="DA23" s="245">
        <f>LMdati!DB23</f>
        <v>41</v>
      </c>
      <c r="DB23" s="46">
        <f>LMdati!DC23/LMdati!$DB23</f>
        <v>7.3170731707317069E-2</v>
      </c>
      <c r="DC23" s="45">
        <f>LMdati!DD23/LMdati!$DB23</f>
        <v>0.34146341463414637</v>
      </c>
      <c r="DD23" s="45">
        <f>LMdati!DE23/LMdati!$DB23</f>
        <v>0.53658536585365857</v>
      </c>
      <c r="DE23" s="45">
        <f>LMdati!DF23/LMdati!$DB23</f>
        <v>4.878048780487805E-2</v>
      </c>
      <c r="DF23" s="193">
        <f>LMdati!DG23</f>
        <v>101.73170731707317</v>
      </c>
      <c r="DG23" s="46">
        <f>LMdati!DH23/LMdati!$DN23</f>
        <v>0.52380952380952384</v>
      </c>
      <c r="DH23" s="46">
        <f>LMdati!DI23/LMdati!$DN23</f>
        <v>0.42857142857142855</v>
      </c>
      <c r="DI23" s="46">
        <f>LMdati!DJ23/LMdati!$DN23</f>
        <v>0</v>
      </c>
      <c r="DJ23" s="46">
        <f>LMdati!DK23/LMdati!$DN23</f>
        <v>4.7619047619047616E-2</v>
      </c>
      <c r="DK23" s="46">
        <f>LMdati!DL23/LMdati!$DN23</f>
        <v>0</v>
      </c>
      <c r="DL23" s="244">
        <f>LMdati!DM23</f>
        <v>2.5714285714285716</v>
      </c>
      <c r="DM23" s="245">
        <f>LMdati!DN23</f>
        <v>21</v>
      </c>
      <c r="DN23" s="46">
        <f>LMdati!DO23/LMdati!$DN23</f>
        <v>9.5238095238095233E-2</v>
      </c>
      <c r="DO23" s="45">
        <f>LMdati!DP23/LMdati!$DN23</f>
        <v>0.90476190476190477</v>
      </c>
      <c r="DP23" s="45">
        <f>LMdati!DQ23/LMdati!$DN23</f>
        <v>0</v>
      </c>
      <c r="DQ23" s="45">
        <f>LMdati!DR23/LMdati!$DN23</f>
        <v>0</v>
      </c>
      <c r="DR23" s="193">
        <f>LMdati!DS23</f>
        <v>94.80952380952381</v>
      </c>
      <c r="DS23" s="46">
        <f>LMdati!DT23/LMdati!$DX23</f>
        <v>0.54166666666666663</v>
      </c>
      <c r="DT23" s="46">
        <f>LMdati!DU23/LMdati!$DX23</f>
        <v>0.45833333333333331</v>
      </c>
      <c r="DU23" s="46">
        <f>LMdati!DV23/LMdati!$DX23</f>
        <v>0</v>
      </c>
      <c r="DV23" s="46">
        <f>LMdati!DW23/LMdati!$DX23</f>
        <v>0</v>
      </c>
      <c r="DW23" s="47">
        <f>LMdati!DX23</f>
        <v>24</v>
      </c>
      <c r="DX23" s="46">
        <f>LMdati!DY23/LMdati!$DX23</f>
        <v>0.79166666666666663</v>
      </c>
      <c r="DY23" s="46">
        <f>LMdati!DZ23/LMdati!$DX23</f>
        <v>0.16666666666666666</v>
      </c>
      <c r="DZ23" s="46">
        <f>LMdati!EA23/LMdati!$DX23</f>
        <v>0</v>
      </c>
      <c r="EA23" s="46">
        <f>LMdati!EB23/LMdati!$DX23</f>
        <v>4.1666666666666664E-2</v>
      </c>
      <c r="EB23" s="192">
        <f>LMdati!EC23/LMdati!$DX23</f>
        <v>0</v>
      </c>
      <c r="EC23" s="46">
        <f>LMdati!ED23/LMdati!$EH23</f>
        <v>0.35897435897435898</v>
      </c>
      <c r="ED23" s="46">
        <f>LMdati!EE23/LMdati!$EH23</f>
        <v>0.61538461538461542</v>
      </c>
      <c r="EE23" s="46">
        <f>LMdati!EF23/LMdati!$EH23</f>
        <v>2.564102564102564E-2</v>
      </c>
      <c r="EF23" s="46">
        <f>LMdati!EG23/LMdati!$EH23</f>
        <v>0</v>
      </c>
      <c r="EG23" s="47">
        <f>LMdati!EH23</f>
        <v>39</v>
      </c>
      <c r="EH23" s="46">
        <f>LMdati!EI23/LMdati!$EH23</f>
        <v>0.71794871794871795</v>
      </c>
      <c r="EI23" s="46">
        <f>LMdati!EJ23/LMdati!$EH23</f>
        <v>0.25641025641025639</v>
      </c>
      <c r="EJ23" s="46">
        <f>LMdati!EK23/LMdati!$EH23</f>
        <v>0</v>
      </c>
      <c r="EK23" s="46">
        <f>LMdati!EL23/LMdati!$EH23</f>
        <v>2.564102564102564E-2</v>
      </c>
      <c r="EL23" s="192">
        <f>LMdati!EM23/LMdati!$EH23</f>
        <v>0</v>
      </c>
      <c r="EM23" s="46">
        <f>LMdati!EN23/LMdati!$ER23</f>
        <v>0.5</v>
      </c>
      <c r="EN23" s="46">
        <f>LMdati!EO23/LMdati!$ER23</f>
        <v>0.45454545454545453</v>
      </c>
      <c r="EO23" s="46">
        <f>LMdati!EP23/LMdati!$ER23</f>
        <v>0</v>
      </c>
      <c r="EP23" s="46">
        <f>LMdati!EQ23/LMdati!$ER23</f>
        <v>4.5454545454545456E-2</v>
      </c>
      <c r="EQ23" s="47">
        <f>LMdati!ER23</f>
        <v>22</v>
      </c>
      <c r="ER23" s="46">
        <f>LMdati!ES23/LMdati!$ER23</f>
        <v>0.77272727272727271</v>
      </c>
      <c r="ES23" s="46">
        <f>LMdati!ET23/LMdati!$ER23</f>
        <v>0.13636363636363635</v>
      </c>
      <c r="ET23" s="46">
        <f>LMdati!EU23/LMdati!$ER23</f>
        <v>4.5454545454545456E-2</v>
      </c>
      <c r="EU23" s="46">
        <f>LMdati!EV23/LMdati!$ER23</f>
        <v>4.5454545454545456E-2</v>
      </c>
      <c r="EV23" s="46">
        <f>LMdati!EW23/LMdati!$ER23</f>
        <v>0</v>
      </c>
    </row>
    <row r="24" spans="1:152" ht="10.5" customHeight="1" x14ac:dyDescent="0.2">
      <c r="A24" s="127">
        <v>470</v>
      </c>
      <c r="B24" s="127"/>
      <c r="C24" s="27">
        <v>40</v>
      </c>
      <c r="D24" s="28" t="s">
        <v>252</v>
      </c>
      <c r="E24" s="27" t="s">
        <v>137</v>
      </c>
      <c r="F24" s="27" t="s">
        <v>153</v>
      </c>
      <c r="G24" s="29">
        <f>LMdati!H24</f>
        <v>56</v>
      </c>
      <c r="H24" s="45">
        <f>LMdati!I24/LMdati!$H24</f>
        <v>0.10714285714285714</v>
      </c>
      <c r="I24" s="45">
        <f>LMdati!J24/LMdati!$H24</f>
        <v>0.21428571428571427</v>
      </c>
      <c r="J24" s="45">
        <f>LMdati!K24/LMdati!$H24</f>
        <v>0.30357142857142855</v>
      </c>
      <c r="K24" s="45">
        <f>LMdati!L24/LMdati!$H24</f>
        <v>0</v>
      </c>
      <c r="L24" s="45">
        <f>LMdati!M24/LMdati!$H24</f>
        <v>0.375</v>
      </c>
      <c r="M24" s="243">
        <f>LMdati!N24</f>
        <v>96.571428571428569</v>
      </c>
      <c r="N24" s="29">
        <f>LMdati!O24</f>
        <v>66</v>
      </c>
      <c r="O24" s="45">
        <f>LMdati!P24/LMdati!$O24</f>
        <v>0.18181818181818182</v>
      </c>
      <c r="P24" s="45">
        <f>LMdati!Q24/LMdati!$O24</f>
        <v>0.42424242424242425</v>
      </c>
      <c r="Q24" s="45">
        <f>LMdati!R24/LMdati!$O24</f>
        <v>0.36363636363636365</v>
      </c>
      <c r="R24" s="45">
        <f>LMdati!S24/LMdati!$O24</f>
        <v>0</v>
      </c>
      <c r="S24" s="45">
        <f>LMdati!T24/LMdati!$O24</f>
        <v>3.0303030303030304E-2</v>
      </c>
      <c r="T24" s="243">
        <f>LMdati!U24</f>
        <v>96.7890625</v>
      </c>
      <c r="U24" s="29">
        <f>LMdati!V24</f>
        <v>101</v>
      </c>
      <c r="V24" s="45">
        <f>LMdati!W24/LMdati!$V24</f>
        <v>0.22772277227722773</v>
      </c>
      <c r="W24" s="45">
        <f>LMdati!X24/LMdati!$V24</f>
        <v>0.27722772277227725</v>
      </c>
      <c r="X24" s="45">
        <f>LMdati!Y24/LMdati!$V24</f>
        <v>0.42574257425742573</v>
      </c>
      <c r="Y24" s="45">
        <f>LMdati!Z24/LMdati!$V24</f>
        <v>3.9603960396039604E-2</v>
      </c>
      <c r="Z24" s="45">
        <f>LMdati!AA24/LMdati!$V24</f>
        <v>2.9702970297029702E-2</v>
      </c>
      <c r="AA24" s="243">
        <f>LMdati!AB24</f>
        <v>96.393617021276597</v>
      </c>
      <c r="AB24" s="29">
        <f>LMdati!AC24</f>
        <v>88</v>
      </c>
      <c r="AC24" s="45">
        <f>LMdati!AD24/LMdati!$AC24</f>
        <v>0.25</v>
      </c>
      <c r="AD24" s="45">
        <f>LMdati!AE24/LMdati!$AC24</f>
        <v>0.25</v>
      </c>
      <c r="AE24" s="45">
        <f>LMdati!AF24/LMdati!$AC24</f>
        <v>0.44318181818181818</v>
      </c>
      <c r="AF24" s="45">
        <f>LMdati!AG24/LMdati!$AC24</f>
        <v>1.1363636363636364E-2</v>
      </c>
      <c r="AG24" s="45">
        <f>LMdati!AH24/LMdati!$AC24</f>
        <v>4.5454545454545456E-2</v>
      </c>
      <c r="AH24" s="243">
        <f>LMdati!AI24</f>
        <v>96.08536585365853</v>
      </c>
      <c r="AI24" s="184">
        <f>LMdati!AJ24/(LMdati!$H24-LMdati!$AM24)</f>
        <v>0.21428571428571427</v>
      </c>
      <c r="AJ24" s="184">
        <f>LMdati!AK24/(LMdati!$H24-LMdati!$AM24)</f>
        <v>0.7142857142857143</v>
      </c>
      <c r="AK24" s="184">
        <f>LMdati!AL24/(LMdati!$H24-LMdati!$AM24)</f>
        <v>7.1428571428571425E-2</v>
      </c>
      <c r="AL24" s="184"/>
      <c r="AM24" s="184">
        <f>LMdati!AN24/(LMdati!$O24-LMdati!$AQ24)</f>
        <v>0.27906976744186046</v>
      </c>
      <c r="AN24" s="184">
        <f>LMdati!AO24/(LMdati!$O24-LMdati!$AQ24)</f>
        <v>0.72093023255813948</v>
      </c>
      <c r="AO24" s="184">
        <f>LMdati!AP24/(LMdati!$O24-LMdati!$AQ24)</f>
        <v>0</v>
      </c>
      <c r="AP24" s="184"/>
      <c r="AQ24" s="184">
        <f>LMdati!AR24/(LMdati!$V24-LMdati!$AU24)</f>
        <v>0.22950819672131148</v>
      </c>
      <c r="AR24" s="184">
        <f>LMdati!AS24/(LMdati!$V24-LMdati!$AU24)</f>
        <v>0.68852459016393441</v>
      </c>
      <c r="AS24" s="184">
        <f>LMdati!AT24/(LMdati!$V24-LMdati!$AU24)</f>
        <v>8.1967213114754092E-2</v>
      </c>
      <c r="AT24" s="184"/>
      <c r="AU24" s="184">
        <f>LMdati!AV24/LMdati!$BC24</f>
        <v>6.9565217391304349E-2</v>
      </c>
      <c r="AV24" s="184">
        <f>LMdati!AW24/LMdati!$BC24</f>
        <v>3.4782608695652174E-2</v>
      </c>
      <c r="AW24" s="184">
        <f>LMdati!AX24/LMdati!$BD24</f>
        <v>0.10303030303030303</v>
      </c>
      <c r="AX24" s="184">
        <f>LMdati!AY24/LMdati!$BD24</f>
        <v>8.4848484848484854E-2</v>
      </c>
      <c r="AY24" s="184">
        <f>LMdati!AZ24/LMdati!$BE24</f>
        <v>0.11538461538461539</v>
      </c>
      <c r="AZ24" s="184">
        <f>LMdati!BA24/LMdati!$BE24</f>
        <v>6.043956043956044E-2</v>
      </c>
      <c r="BA24" s="30">
        <f>LMdati!BB24</f>
        <v>114</v>
      </c>
      <c r="BB24" s="30">
        <f>LMdati!BC24</f>
        <v>115</v>
      </c>
      <c r="BC24" s="30">
        <f>LMdati!BD24</f>
        <v>165</v>
      </c>
      <c r="BD24" s="30">
        <f>LMdati!BE24</f>
        <v>182</v>
      </c>
      <c r="BE24" s="46">
        <f>LMdati!BF24/(SUM(LMdati!$BF24:$BI24))</f>
        <v>1.4787430683918669E-2</v>
      </c>
      <c r="BF24" s="46">
        <f>LMdati!BG24/(SUM(LMdati!$BF24:$BI24))</f>
        <v>7.3937153419593352E-2</v>
      </c>
      <c r="BG24" s="46">
        <f>LMdati!BH24/(SUM(LMdati!$BF24:$BI24))</f>
        <v>0.39371534195933455</v>
      </c>
      <c r="BH24" s="46">
        <f>LMdati!BI24/(SUM(LMdati!$BF24:$BI24))</f>
        <v>0.51756007393715342</v>
      </c>
      <c r="BI24" s="185">
        <f>LMdati!BJ24</f>
        <v>3.4140480591497226</v>
      </c>
      <c r="BJ24" s="46">
        <f>LMdati!BK24/(SUM(LMdati!$BK24:$BN24))</f>
        <v>4.9907578558225509E-2</v>
      </c>
      <c r="BK24" s="46">
        <f>LMdati!BL24/(SUM(LMdati!$BK24:$BN24))</f>
        <v>0.11460258780036968</v>
      </c>
      <c r="BL24" s="46">
        <f>LMdati!BM24/(SUM(LMdati!$BK24:$BN24))</f>
        <v>0.53974121996303137</v>
      </c>
      <c r="BM24" s="46">
        <f>LMdati!BN24/(SUM(LMdati!$BK24:$BN24))</f>
        <v>0.29574861367837341</v>
      </c>
      <c r="BN24" s="185">
        <v>3.0813308687615528</v>
      </c>
      <c r="BO24" s="46">
        <f>LMdati!BP24/(SUM(LMdati!$BP24:$BS24))</f>
        <v>2.2590361445783132E-2</v>
      </c>
      <c r="BP24" s="46">
        <f>LMdati!BQ24/(SUM(LMdati!$BP24:$BS24))</f>
        <v>0.11144578313253012</v>
      </c>
      <c r="BQ24" s="46">
        <f>LMdati!BR24/(SUM(LMdati!$BP24:$BS24))</f>
        <v>0.38102409638554219</v>
      </c>
      <c r="BR24" s="46">
        <f>LMdati!BS24/(SUM(LMdati!$BP24:$BS24))</f>
        <v>0.48493975903614456</v>
      </c>
      <c r="BS24" s="185">
        <f>LMdati!BT24</f>
        <v>3.3283132530120483</v>
      </c>
      <c r="BT24" s="46">
        <f>LMdati!BU24/(SUM(LMdati!$BU24:$BX24))</f>
        <v>7.9819277108433728E-2</v>
      </c>
      <c r="BU24" s="46">
        <f>LMdati!BV24/(SUM(LMdati!$BU24:$BX24))</f>
        <v>0.13403614457831325</v>
      </c>
      <c r="BV24" s="46">
        <f>LMdati!BW24/(SUM(LMdati!$BU24:$BX24))</f>
        <v>0.50451807228915657</v>
      </c>
      <c r="BW24" s="46">
        <f>LMdati!BX24/(SUM(LMdati!$BU24:$BX24))</f>
        <v>0.28162650602409639</v>
      </c>
      <c r="BX24" s="187">
        <f>LMdati!BY24</f>
        <v>2.9879518072289155</v>
      </c>
      <c r="BY24" s="46">
        <f>LMdati!BZ24/(SUM(LMdati!$BZ24:$CC24))</f>
        <v>1.2080536912751677E-2</v>
      </c>
      <c r="BZ24" s="46">
        <f>LMdati!CA24/(SUM(LMdati!$BZ24:$CC24))</f>
        <v>8.9932885906040275E-2</v>
      </c>
      <c r="CA24" s="46">
        <f>LMdati!CB24/(SUM(LMdati!$BZ24:$CC24))</f>
        <v>0.38657718120805368</v>
      </c>
      <c r="CB24" s="46">
        <f>LMdati!CC24/(SUM(LMdati!$BZ24:$CC24))</f>
        <v>0.51140939597315438</v>
      </c>
      <c r="CC24" s="185">
        <f>LMdati!CD24</f>
        <v>3.3973154362416107</v>
      </c>
      <c r="CD24" s="46">
        <f>LMdati!CE24/(SUM(LMdati!$CE24:$CH24))</f>
        <v>5.771812080536913E-2</v>
      </c>
      <c r="CE24" s="46">
        <f>LMdati!CF24/(SUM(LMdati!$CE24:$CH24))</f>
        <v>0.16107382550335569</v>
      </c>
      <c r="CF24" s="46">
        <f>LMdati!CG24/(SUM(LMdati!$CE24:$CH24))</f>
        <v>0.46308724832214765</v>
      </c>
      <c r="CG24" s="46">
        <f>LMdati!CH24/(SUM(LMdati!$CE24:$CH24))</f>
        <v>0.31812080536912751</v>
      </c>
      <c r="CH24" s="186">
        <f>LMdati!CI24</f>
        <v>3.0416107382550335</v>
      </c>
      <c r="CI24" s="46">
        <f>LMdati!CJ24/LMdati!$CP24</f>
        <v>0.38235294117647056</v>
      </c>
      <c r="CJ24" s="46">
        <f>LMdati!CK24/LMdati!$CP24</f>
        <v>0.35294117647058826</v>
      </c>
      <c r="CK24" s="46">
        <f>LMdati!CL24/LMdati!$CP24</f>
        <v>0.17647058823529413</v>
      </c>
      <c r="CL24" s="46">
        <f>LMdati!CM24/LMdati!$CP24</f>
        <v>5.8823529411764705E-2</v>
      </c>
      <c r="CM24" s="46">
        <f>LMdati!CN24/LMdati!$CP24</f>
        <v>2.9411764705882353E-2</v>
      </c>
      <c r="CN24" s="244">
        <f>LMdati!CO24</f>
        <v>2.9090909090909092</v>
      </c>
      <c r="CO24" s="245">
        <f>LMdati!CP24</f>
        <v>34</v>
      </c>
      <c r="CP24" s="46">
        <f>LMdati!CQ24/LMdati!$CP24</f>
        <v>0.14705882352941177</v>
      </c>
      <c r="CQ24" s="45">
        <f>LMdati!CR24/LMdati!$CP24</f>
        <v>0.38235294117647056</v>
      </c>
      <c r="CR24" s="45">
        <f>LMdati!CS24/LMdati!$CP24</f>
        <v>0.38235294117647056</v>
      </c>
      <c r="CS24" s="45">
        <f>LMdati!CT24/LMdati!$CP24</f>
        <v>8.8235294117647065E-2</v>
      </c>
      <c r="CT24" s="193">
        <f>LMdati!CU24</f>
        <v>99.617647058823536</v>
      </c>
      <c r="CU24" s="46">
        <f>LMdati!CV24/LMdati!$DB24</f>
        <v>0.23076923076923078</v>
      </c>
      <c r="CV24" s="46">
        <f>LMdati!CW24/LMdati!$DB24</f>
        <v>0.57692307692307687</v>
      </c>
      <c r="CW24" s="46">
        <f>LMdati!CX24/LMdati!$DB24</f>
        <v>5.7692307692307696E-2</v>
      </c>
      <c r="CX24" s="46">
        <f>LMdati!CY24/LMdati!$DB24</f>
        <v>7.6923076923076927E-2</v>
      </c>
      <c r="CY24" s="46">
        <f>LMdati!CZ24/LMdati!$DB24</f>
        <v>5.7692307692307696E-2</v>
      </c>
      <c r="CZ24" s="244">
        <f>LMdati!DA24</f>
        <v>2.9795918367346941</v>
      </c>
      <c r="DA24" s="245">
        <f>LMdati!DB24</f>
        <v>52</v>
      </c>
      <c r="DB24" s="46">
        <f>LMdati!DC24/LMdati!$DB24</f>
        <v>0.13461538461538461</v>
      </c>
      <c r="DC24" s="45">
        <f>LMdati!DD24/LMdati!$DB24</f>
        <v>0.46153846153846156</v>
      </c>
      <c r="DD24" s="45">
        <f>LMdati!DE24/LMdati!$DB24</f>
        <v>0.34615384615384615</v>
      </c>
      <c r="DE24" s="45">
        <f>LMdati!DF24/LMdati!$DB24</f>
        <v>5.7692307692307696E-2</v>
      </c>
      <c r="DF24" s="193">
        <f>LMdati!DG24</f>
        <v>97.59615384615384</v>
      </c>
      <c r="DG24" s="46">
        <f>LMdati!DH24/LMdati!$DN24</f>
        <v>0.38983050847457629</v>
      </c>
      <c r="DH24" s="46">
        <f>LMdati!DI24/LMdati!$DN24</f>
        <v>0.38983050847457629</v>
      </c>
      <c r="DI24" s="46">
        <f>LMdati!DJ24/LMdati!$DN24</f>
        <v>0.15254237288135594</v>
      </c>
      <c r="DJ24" s="46">
        <f>LMdati!DK24/LMdati!$DN24</f>
        <v>3.3898305084745763E-2</v>
      </c>
      <c r="DK24" s="46">
        <f>LMdati!DL24/LMdati!$DN24</f>
        <v>3.3898305084745763E-2</v>
      </c>
      <c r="DL24" s="244">
        <f>LMdati!DM24</f>
        <v>2.8245614035087718</v>
      </c>
      <c r="DM24" s="245">
        <f>LMdati!DN24</f>
        <v>59</v>
      </c>
      <c r="DN24" s="46">
        <f>LMdati!DO24/LMdati!$DN24</f>
        <v>0.16949152542372881</v>
      </c>
      <c r="DO24" s="45">
        <f>LMdati!DP24/LMdati!$DN24</f>
        <v>0.28813559322033899</v>
      </c>
      <c r="DP24" s="45">
        <f>LMdati!DQ24/LMdati!$DN24</f>
        <v>0.40677966101694918</v>
      </c>
      <c r="DQ24" s="45">
        <f>LMdati!DR24/LMdati!$DN24</f>
        <v>0.13559322033898305</v>
      </c>
      <c r="DR24" s="193">
        <f>LMdati!DS24</f>
        <v>99.728813559322035</v>
      </c>
      <c r="DS24" s="46">
        <f>LMdati!DT24/LMdati!$DX24</f>
        <v>0.25925925925925924</v>
      </c>
      <c r="DT24" s="46">
        <f>LMdati!DU24/LMdati!$DX24</f>
        <v>0.55555555555555558</v>
      </c>
      <c r="DU24" s="46">
        <f>LMdati!DV24/LMdati!$DX24</f>
        <v>0.1111111111111111</v>
      </c>
      <c r="DV24" s="46">
        <f>LMdati!DW24/LMdati!$DX24</f>
        <v>7.407407407407407E-2</v>
      </c>
      <c r="DW24" s="47">
        <f>LMdati!DX24</f>
        <v>27</v>
      </c>
      <c r="DX24" s="46">
        <f>LMdati!DY24/LMdati!$DX24</f>
        <v>0.59259259259259256</v>
      </c>
      <c r="DY24" s="46">
        <f>LMdati!DZ24/LMdati!$DX24</f>
        <v>0.18518518518518517</v>
      </c>
      <c r="DZ24" s="46">
        <f>LMdati!EA24/LMdati!$DX24</f>
        <v>0.14814814814814814</v>
      </c>
      <c r="EA24" s="46">
        <f>LMdati!EB24/LMdati!$DX24</f>
        <v>3.7037037037037035E-2</v>
      </c>
      <c r="EB24" s="192">
        <f>LMdati!EC24/LMdati!$DX24</f>
        <v>3.7037037037037035E-2</v>
      </c>
      <c r="EC24" s="46">
        <f>LMdati!ED24/LMdati!$EH24</f>
        <v>0.29166666666666669</v>
      </c>
      <c r="ED24" s="46">
        <f>LMdati!EE24/LMdati!$EH24</f>
        <v>0.58333333333333337</v>
      </c>
      <c r="EE24" s="46">
        <f>LMdati!EF24/LMdati!$EH24</f>
        <v>8.3333333333333329E-2</v>
      </c>
      <c r="EF24" s="46">
        <f>LMdati!EG24/LMdati!$EH24</f>
        <v>4.1666666666666664E-2</v>
      </c>
      <c r="EG24" s="47">
        <f>LMdati!EH24</f>
        <v>48</v>
      </c>
      <c r="EH24" s="46">
        <f>LMdati!EI24/LMdati!$EH24</f>
        <v>0.6875</v>
      </c>
      <c r="EI24" s="46">
        <f>LMdati!EJ24/LMdati!$EH24</f>
        <v>0.1875</v>
      </c>
      <c r="EJ24" s="46">
        <f>LMdati!EK24/LMdati!$EH24</f>
        <v>4.1666666666666664E-2</v>
      </c>
      <c r="EK24" s="46">
        <f>LMdati!EL24/LMdati!$EH24</f>
        <v>6.25E-2</v>
      </c>
      <c r="EL24" s="192">
        <f>LMdati!EM24/LMdati!$EH24</f>
        <v>2.0833333333333332E-2</v>
      </c>
      <c r="EM24" s="46">
        <f>LMdati!EN24/LMdati!$ER24</f>
        <v>0.32758620689655171</v>
      </c>
      <c r="EN24" s="46">
        <f>LMdati!EO24/LMdati!$ER24</f>
        <v>0.56896551724137934</v>
      </c>
      <c r="EO24" s="46">
        <f>LMdati!EP24/LMdati!$ER24</f>
        <v>0.10344827586206896</v>
      </c>
      <c r="EP24" s="46">
        <f>LMdati!EQ24/LMdati!$ER24</f>
        <v>0</v>
      </c>
      <c r="EQ24" s="47">
        <f>LMdati!ER24</f>
        <v>58</v>
      </c>
      <c r="ER24" s="46">
        <f>LMdati!ES24/LMdati!$ER24</f>
        <v>0.60344827586206895</v>
      </c>
      <c r="ES24" s="46">
        <f>LMdati!ET24/LMdati!$ER24</f>
        <v>0.1206896551724138</v>
      </c>
      <c r="ET24" s="46">
        <f>LMdati!EU24/LMdati!$ER24</f>
        <v>0.1206896551724138</v>
      </c>
      <c r="EU24" s="46">
        <f>LMdati!EV24/LMdati!$ER24</f>
        <v>0.10344827586206896</v>
      </c>
      <c r="EV24" s="46">
        <f>LMdati!EW24/LMdati!$ER24</f>
        <v>5.1724137931034482E-2</v>
      </c>
    </row>
    <row r="25" spans="1:152" ht="10.5" customHeight="1" x14ac:dyDescent="0.2">
      <c r="A25" s="127">
        <v>469</v>
      </c>
      <c r="B25" s="127"/>
      <c r="C25" s="27">
        <v>41</v>
      </c>
      <c r="D25" s="28" t="s">
        <v>254</v>
      </c>
      <c r="E25" s="27" t="s">
        <v>137</v>
      </c>
      <c r="F25" s="27" t="s">
        <v>153</v>
      </c>
      <c r="G25" s="29">
        <f>LMdati!H25</f>
        <v>157</v>
      </c>
      <c r="H25" s="45">
        <f>LMdati!I25/LMdati!$H25</f>
        <v>0.21019108280254778</v>
      </c>
      <c r="I25" s="45">
        <f>LMdati!J25/LMdati!$H25</f>
        <v>0.31210191082802546</v>
      </c>
      <c r="J25" s="45">
        <f>LMdati!K25/LMdati!$H25</f>
        <v>0.37579617834394907</v>
      </c>
      <c r="K25" s="45">
        <f>LMdati!L25/LMdati!$H25</f>
        <v>0</v>
      </c>
      <c r="L25" s="45">
        <f>LMdati!M25/LMdati!$H25</f>
        <v>0.10191082802547771</v>
      </c>
      <c r="M25" s="243">
        <f>LMdati!N25</f>
        <v>96.272727272727266</v>
      </c>
      <c r="N25" s="29">
        <f>LMdati!O25</f>
        <v>137</v>
      </c>
      <c r="O25" s="45">
        <f>LMdati!P25/LMdati!$O25</f>
        <v>0.18248175182481752</v>
      </c>
      <c r="P25" s="45">
        <f>LMdati!Q25/LMdati!$O25</f>
        <v>0.32846715328467152</v>
      </c>
      <c r="Q25" s="45">
        <f>LMdati!R25/LMdati!$O25</f>
        <v>0.36496350364963503</v>
      </c>
      <c r="R25" s="45">
        <f>LMdati!S25/LMdati!$O25</f>
        <v>7.2992700729927005E-3</v>
      </c>
      <c r="S25" s="45">
        <f>LMdati!T25/LMdati!$O25</f>
        <v>0.11678832116788321</v>
      </c>
      <c r="T25" s="243">
        <f>LMdati!U25</f>
        <v>97.352459016393439</v>
      </c>
      <c r="U25" s="29">
        <f>LMdati!V25</f>
        <v>139</v>
      </c>
      <c r="V25" s="45">
        <f>LMdati!W25/LMdati!$V25</f>
        <v>0.19424460431654678</v>
      </c>
      <c r="W25" s="45">
        <f>LMdati!X25/LMdati!$V25</f>
        <v>0.31654676258992803</v>
      </c>
      <c r="X25" s="45">
        <f>LMdati!Y25/LMdati!$V25</f>
        <v>0.38129496402877699</v>
      </c>
      <c r="Y25" s="45">
        <f>LMdati!Z25/LMdati!$V25</f>
        <v>7.1942446043165471E-3</v>
      </c>
      <c r="Z25" s="45">
        <f>LMdati!AA25/LMdati!$V25</f>
        <v>0.10071942446043165</v>
      </c>
      <c r="AA25" s="243">
        <f>LMdati!AB25</f>
        <v>95.677165354330711</v>
      </c>
      <c r="AB25" s="29">
        <f>LMdati!AC25</f>
        <v>214</v>
      </c>
      <c r="AC25" s="45">
        <f>LMdati!AD25/LMdati!$AC25</f>
        <v>0.20560747663551401</v>
      </c>
      <c r="AD25" s="45">
        <f>LMdati!AE25/LMdati!$AC25</f>
        <v>0.32710280373831774</v>
      </c>
      <c r="AE25" s="45">
        <f>LMdati!AF25/LMdati!$AC25</f>
        <v>0.36915887850467288</v>
      </c>
      <c r="AF25" s="45">
        <f>LMdati!AG25/LMdati!$AC25</f>
        <v>2.336448598130841E-2</v>
      </c>
      <c r="AG25" s="45">
        <f>LMdati!AH25/LMdati!$AC25</f>
        <v>7.476635514018691E-2</v>
      </c>
      <c r="AH25" s="243">
        <f>LMdati!AI25</f>
        <v>97.076142131979694</v>
      </c>
      <c r="AI25" s="184">
        <f>LMdati!AJ25/(LMdati!$H25-LMdati!$AM25)</f>
        <v>0.35164835164835168</v>
      </c>
      <c r="AJ25" s="184">
        <f>LMdati!AK25/(LMdati!$H25-LMdati!$AM25)</f>
        <v>0.60439560439560436</v>
      </c>
      <c r="AK25" s="184">
        <f>LMdati!AL25/(LMdati!$H25-LMdati!$AM25)</f>
        <v>4.3956043956043959E-2</v>
      </c>
      <c r="AL25" s="184"/>
      <c r="AM25" s="184">
        <f>LMdati!AN25/(LMdati!$O25-LMdati!$AQ25)</f>
        <v>0.38095238095238093</v>
      </c>
      <c r="AN25" s="184">
        <f>LMdati!AO25/(LMdati!$O25-LMdati!$AQ25)</f>
        <v>0.5714285714285714</v>
      </c>
      <c r="AO25" s="184">
        <f>LMdati!AP25/(LMdati!$O25-LMdati!$AQ25)</f>
        <v>4.7619047619047616E-2</v>
      </c>
      <c r="AP25" s="184"/>
      <c r="AQ25" s="184">
        <f>LMdati!AR25/(LMdati!$V25-LMdati!$AU25)</f>
        <v>0.36249999999999999</v>
      </c>
      <c r="AR25" s="184">
        <f>LMdati!AS25/(LMdati!$V25-LMdati!$AU25)</f>
        <v>0.61250000000000004</v>
      </c>
      <c r="AS25" s="184">
        <f>LMdati!AT25/(LMdati!$V25-LMdati!$AU25)</f>
        <v>2.5000000000000001E-2</v>
      </c>
      <c r="AT25" s="184"/>
      <c r="AU25" s="184">
        <f>LMdati!AV25/LMdati!$BC25</f>
        <v>0.1310344827586207</v>
      </c>
      <c r="AV25" s="184">
        <f>LMdati!AW25/LMdati!$BC25</f>
        <v>9.6551724137931033E-2</v>
      </c>
      <c r="AW25" s="184">
        <f>LMdati!AX25/LMdati!$BD25</f>
        <v>0.10037174721189591</v>
      </c>
      <c r="AX25" s="184">
        <f>LMdati!AY25/LMdati!$BD25</f>
        <v>6.6914498141263934E-2</v>
      </c>
      <c r="AY25" s="184">
        <f>LMdati!AZ25/LMdati!$BE25</f>
        <v>0.12215909090909091</v>
      </c>
      <c r="AZ25" s="184">
        <f>LMdati!BA25/LMdati!$BE25</f>
        <v>5.9659090909090912E-2</v>
      </c>
      <c r="BA25" s="30">
        <f>LMdati!BB25</f>
        <v>267</v>
      </c>
      <c r="BB25" s="30">
        <f>LMdati!BC25</f>
        <v>290</v>
      </c>
      <c r="BC25" s="30">
        <f>LMdati!BD25</f>
        <v>269</v>
      </c>
      <c r="BD25" s="30">
        <f>LMdati!BE25</f>
        <v>352</v>
      </c>
      <c r="BE25" s="46">
        <f>LMdati!BF25/(SUM(LMdati!$BF25:$BI25))</f>
        <v>2.1364009860312245E-2</v>
      </c>
      <c r="BF25" s="46">
        <f>LMdati!BG25/(SUM(LMdati!$BF25:$BI25))</f>
        <v>7.7239112571898111E-2</v>
      </c>
      <c r="BG25" s="46">
        <f>LMdati!BH25/(SUM(LMdati!$BF25:$BI25))</f>
        <v>0.38455217748562037</v>
      </c>
      <c r="BH25" s="46">
        <f>LMdati!BI25/(SUM(LMdati!$BF25:$BI25))</f>
        <v>0.51684470008216932</v>
      </c>
      <c r="BI25" s="185">
        <f>LMdati!BJ25</f>
        <v>3.3968775677896468</v>
      </c>
      <c r="BJ25" s="46">
        <f>LMdati!BK25/(SUM(LMdati!$BK25:$BN25))</f>
        <v>6.2448644207066556E-2</v>
      </c>
      <c r="BK25" s="46">
        <f>LMdati!BL25/(SUM(LMdati!$BK25:$BN25))</f>
        <v>0.12818405916187345</v>
      </c>
      <c r="BL25" s="46">
        <f>LMdati!BM25/(SUM(LMdati!$BK25:$BN25))</f>
        <v>0.44124897288414133</v>
      </c>
      <c r="BM25" s="46">
        <f>LMdati!BN25/(SUM(LMdati!$BK25:$BN25))</f>
        <v>0.36811832374691866</v>
      </c>
      <c r="BN25" s="185">
        <v>3.115036976170912</v>
      </c>
      <c r="BO25" s="46">
        <f>LMdati!BP25/(SUM(LMdati!$BP25:$BS25))</f>
        <v>3.0303030303030304E-2</v>
      </c>
      <c r="BP25" s="46">
        <f>LMdati!BQ25/(SUM(LMdati!$BP25:$BS25))</f>
        <v>9.7643097643097643E-2</v>
      </c>
      <c r="BQ25" s="46">
        <f>LMdati!BR25/(SUM(LMdati!$BP25:$BS25))</f>
        <v>0.37289562289562289</v>
      </c>
      <c r="BR25" s="46">
        <f>LMdati!BS25/(SUM(LMdati!$BP25:$BS25))</f>
        <v>0.49915824915824913</v>
      </c>
      <c r="BS25" s="185">
        <f>LMdati!BT25</f>
        <v>3.3409090909090908</v>
      </c>
      <c r="BT25" s="46">
        <f>LMdati!BU25/(SUM(LMdati!$BU25:$BX25))</f>
        <v>6.2289562289562291E-2</v>
      </c>
      <c r="BU25" s="46">
        <f>LMdati!BV25/(SUM(LMdati!$BU25:$BX25))</f>
        <v>0.13636363636363635</v>
      </c>
      <c r="BV25" s="46">
        <f>LMdati!BW25/(SUM(LMdati!$BU25:$BX25))</f>
        <v>0.42929292929292928</v>
      </c>
      <c r="BW25" s="46">
        <f>LMdati!BX25/(SUM(LMdati!$BU25:$BX25))</f>
        <v>0.37205387205387208</v>
      </c>
      <c r="BX25" s="187">
        <f>LMdati!BY25</f>
        <v>3.1111111111111112</v>
      </c>
      <c r="BY25" s="46">
        <f>LMdati!BZ25/(SUM(LMdati!$BZ25:$CC25))</f>
        <v>2.2973835354179961E-2</v>
      </c>
      <c r="BZ25" s="46">
        <f>LMdati!CA25/(SUM(LMdati!$BZ25:$CC25))</f>
        <v>9.9553286534779836E-2</v>
      </c>
      <c r="CA25" s="46">
        <f>LMdati!CB25/(SUM(LMdati!$BZ25:$CC25))</f>
        <v>0.37013401403956603</v>
      </c>
      <c r="CB25" s="46">
        <f>LMdati!CC25/(SUM(LMdati!$BZ25:$CC25))</f>
        <v>0.5073388640714741</v>
      </c>
      <c r="CC25" s="185">
        <f>LMdati!CD25</f>
        <v>3.3618379068283346</v>
      </c>
      <c r="CD25" s="46">
        <f>LMdati!CE25/(SUM(LMdati!$CE25:$CH25))</f>
        <v>6.9559668155711546E-2</v>
      </c>
      <c r="CE25" s="46">
        <f>LMdati!CF25/(SUM(LMdati!$CE25:$CH25))</f>
        <v>0.14805360561582642</v>
      </c>
      <c r="CF25" s="46">
        <f>LMdati!CG25/(SUM(LMdati!$CE25:$CH25))</f>
        <v>0.4396936821952776</v>
      </c>
      <c r="CG25" s="46">
        <f>LMdati!CH25/(SUM(LMdati!$CE25:$CH25))</f>
        <v>0.3426930440331844</v>
      </c>
      <c r="CH25" s="186">
        <f>LMdati!CI25</f>
        <v>3.0555201021059348</v>
      </c>
      <c r="CI25" s="46">
        <f>LMdati!CJ25/LMdati!$CP25</f>
        <v>0.24074074074074073</v>
      </c>
      <c r="CJ25" s="46">
        <f>LMdati!CK25/LMdati!$CP25</f>
        <v>0.5</v>
      </c>
      <c r="CK25" s="46">
        <f>LMdati!CL25/LMdati!$CP25</f>
        <v>0.1111111111111111</v>
      </c>
      <c r="CL25" s="46">
        <f>LMdati!CM25/LMdati!$CP25</f>
        <v>0.12962962962962962</v>
      </c>
      <c r="CM25" s="46">
        <f>LMdati!CN25/LMdati!$CP25</f>
        <v>1.8518518518518517E-2</v>
      </c>
      <c r="CN25" s="244">
        <f>LMdati!CO25</f>
        <v>3.1320754716981134</v>
      </c>
      <c r="CO25" s="245">
        <f>LMdati!CP25</f>
        <v>108</v>
      </c>
      <c r="CP25" s="46">
        <f>LMdati!CQ25/LMdati!$CP25</f>
        <v>0.1111111111111111</v>
      </c>
      <c r="CQ25" s="45">
        <f>LMdati!CR25/LMdati!$CP25</f>
        <v>0.43518518518518517</v>
      </c>
      <c r="CR25" s="45">
        <f>LMdati!CS25/LMdati!$CP25</f>
        <v>0.34259259259259262</v>
      </c>
      <c r="CS25" s="45">
        <f>LMdati!CT25/LMdati!$CP25</f>
        <v>0.1111111111111111</v>
      </c>
      <c r="CT25" s="193">
        <f>LMdati!CU25</f>
        <v>99.611111111111114</v>
      </c>
      <c r="CU25" s="46">
        <f>LMdati!CV25/LMdati!$DB25</f>
        <v>0.39830508474576271</v>
      </c>
      <c r="CV25" s="46">
        <f>LMdati!CW25/LMdati!$DB25</f>
        <v>0.42372881355932202</v>
      </c>
      <c r="CW25" s="46">
        <f>LMdati!CX25/LMdati!$DB25</f>
        <v>9.3220338983050849E-2</v>
      </c>
      <c r="CX25" s="46">
        <f>LMdati!CY25/LMdati!$DB25</f>
        <v>5.0847457627118647E-2</v>
      </c>
      <c r="CY25" s="46">
        <f>LMdati!CZ25/LMdati!$DB25</f>
        <v>3.3898305084745763E-2</v>
      </c>
      <c r="CZ25" s="244">
        <f>LMdati!DA25</f>
        <v>2.7894736842105261</v>
      </c>
      <c r="DA25" s="245">
        <f>LMdati!DB25</f>
        <v>118</v>
      </c>
      <c r="DB25" s="46">
        <f>LMdati!DC25/LMdati!$DB25</f>
        <v>0.11016949152542373</v>
      </c>
      <c r="DC25" s="45">
        <f>LMdati!DD25/LMdati!$DB25</f>
        <v>0.36440677966101692</v>
      </c>
      <c r="DD25" s="45">
        <f>LMdati!DE25/LMdati!$DB25</f>
        <v>0.47457627118644069</v>
      </c>
      <c r="DE25" s="45">
        <f>LMdati!DF25/LMdati!$DB25</f>
        <v>5.0847457627118647E-2</v>
      </c>
      <c r="DF25" s="193">
        <f>LMdati!DG25</f>
        <v>100.03389830508475</v>
      </c>
      <c r="DG25" s="46">
        <f>LMdati!DH25/LMdati!$DN25</f>
        <v>0.35172413793103446</v>
      </c>
      <c r="DH25" s="46">
        <f>LMdati!DI25/LMdati!$DN25</f>
        <v>0.51034482758620692</v>
      </c>
      <c r="DI25" s="46">
        <f>LMdati!DJ25/LMdati!$DN25</f>
        <v>8.2758620689655171E-2</v>
      </c>
      <c r="DJ25" s="46">
        <f>LMdati!DK25/LMdati!$DN25</f>
        <v>2.7586206896551724E-2</v>
      </c>
      <c r="DK25" s="46">
        <f>LMdati!DL25/LMdati!$DN25</f>
        <v>2.7586206896551724E-2</v>
      </c>
      <c r="DL25" s="244">
        <f>LMdati!DM25</f>
        <v>2.7801418439716312</v>
      </c>
      <c r="DM25" s="245">
        <f>LMdati!DN25</f>
        <v>145</v>
      </c>
      <c r="DN25" s="46">
        <f>LMdati!DO25/LMdati!$DN25</f>
        <v>0.14482758620689656</v>
      </c>
      <c r="DO25" s="45">
        <f>LMdati!DP25/LMdati!$DN25</f>
        <v>0.33103448275862069</v>
      </c>
      <c r="DP25" s="45">
        <f>LMdati!DQ25/LMdati!$DN25</f>
        <v>0.4</v>
      </c>
      <c r="DQ25" s="45">
        <f>LMdati!DR25/LMdati!$DN25</f>
        <v>0.12413793103448276</v>
      </c>
      <c r="DR25" s="193">
        <f>LMdati!DS25</f>
        <v>100.2551724137931</v>
      </c>
      <c r="DS25" s="46">
        <f>LMdati!DT25/LMdati!$DX25</f>
        <v>0.21100917431192662</v>
      </c>
      <c r="DT25" s="46">
        <f>LMdati!DU25/LMdati!$DX25</f>
        <v>0.68807339449541283</v>
      </c>
      <c r="DU25" s="46">
        <f>LMdati!DV25/LMdati!$DX25</f>
        <v>0.10091743119266056</v>
      </c>
      <c r="DV25" s="46">
        <f>LMdati!DW25/LMdati!$DX25</f>
        <v>0</v>
      </c>
      <c r="DW25" s="47">
        <f>LMdati!DX25</f>
        <v>109</v>
      </c>
      <c r="DX25" s="46">
        <f>LMdati!DY25/LMdati!$DX25</f>
        <v>0.61467889908256879</v>
      </c>
      <c r="DY25" s="46">
        <f>LMdati!DZ25/LMdati!$DX25</f>
        <v>0.21100917431192662</v>
      </c>
      <c r="DZ25" s="46">
        <f>LMdati!EA25/LMdati!$DX25</f>
        <v>9.1743119266055051E-2</v>
      </c>
      <c r="EA25" s="46">
        <f>LMdati!EB25/LMdati!$DX25</f>
        <v>7.3394495412844041E-2</v>
      </c>
      <c r="EB25" s="192">
        <f>LMdati!EC25/LMdati!$DX25</f>
        <v>9.1743119266055051E-3</v>
      </c>
      <c r="EC25" s="46">
        <f>LMdati!ED25/LMdati!$EH25</f>
        <v>0.34513274336283184</v>
      </c>
      <c r="ED25" s="46">
        <f>LMdati!EE25/LMdati!$EH25</f>
        <v>0.49557522123893805</v>
      </c>
      <c r="EE25" s="46">
        <f>LMdati!EF25/LMdati!$EH25</f>
        <v>0.1415929203539823</v>
      </c>
      <c r="EF25" s="46">
        <f>LMdati!EG25/LMdati!$EH25</f>
        <v>1.7699115044247787E-2</v>
      </c>
      <c r="EG25" s="47">
        <f>LMdati!EH25</f>
        <v>113</v>
      </c>
      <c r="EH25" s="46">
        <f>LMdati!EI25/LMdati!$EH25</f>
        <v>0.62831858407079644</v>
      </c>
      <c r="EI25" s="46">
        <f>LMdati!EJ25/LMdati!$EH25</f>
        <v>0.23008849557522124</v>
      </c>
      <c r="EJ25" s="46">
        <f>LMdati!EK25/LMdati!$EH25</f>
        <v>8.8495575221238937E-2</v>
      </c>
      <c r="EK25" s="46">
        <f>LMdati!EL25/LMdati!$EH25</f>
        <v>5.3097345132743362E-2</v>
      </c>
      <c r="EL25" s="192">
        <f>LMdati!EM25/LMdati!$EH25</f>
        <v>0</v>
      </c>
      <c r="EM25" s="46">
        <f>LMdati!EN25/LMdati!$ER25</f>
        <v>0.23622047244094488</v>
      </c>
      <c r="EN25" s="46">
        <f>LMdati!EO25/LMdati!$ER25</f>
        <v>0.57480314960629919</v>
      </c>
      <c r="EO25" s="46">
        <f>LMdati!EP25/LMdati!$ER25</f>
        <v>0.15748031496062992</v>
      </c>
      <c r="EP25" s="46">
        <f>LMdati!EQ25/LMdati!$ER25</f>
        <v>3.1496062992125984E-2</v>
      </c>
      <c r="EQ25" s="47">
        <f>LMdati!ER25</f>
        <v>127</v>
      </c>
      <c r="ER25" s="46">
        <f>LMdati!ES25/LMdati!$ER25</f>
        <v>0.61417322834645671</v>
      </c>
      <c r="ES25" s="46">
        <f>LMdati!ET25/LMdati!$ER25</f>
        <v>0.1889763779527559</v>
      </c>
      <c r="ET25" s="46">
        <f>LMdati!EU25/LMdati!$ER25</f>
        <v>9.4488188976377951E-2</v>
      </c>
      <c r="EU25" s="46">
        <f>LMdati!EV25/LMdati!$ER25</f>
        <v>7.0866141732283464E-2</v>
      </c>
      <c r="EV25" s="46">
        <f>LMdati!EW25/LMdati!$ER25</f>
        <v>3.1496062992125984E-2</v>
      </c>
    </row>
    <row r="26" spans="1:152" ht="10.5" customHeight="1" x14ac:dyDescent="0.2">
      <c r="A26" s="127">
        <v>477</v>
      </c>
      <c r="B26" s="127"/>
      <c r="C26" s="27">
        <v>42</v>
      </c>
      <c r="D26" s="28" t="s">
        <v>255</v>
      </c>
      <c r="E26" s="27" t="s">
        <v>137</v>
      </c>
      <c r="F26" s="27" t="s">
        <v>153</v>
      </c>
      <c r="G26" s="29">
        <f>LMdati!H26</f>
        <v>264</v>
      </c>
      <c r="H26" s="45">
        <f>LMdati!I26/LMdati!$H26</f>
        <v>0.24242424242424243</v>
      </c>
      <c r="I26" s="45">
        <f>LMdati!J26/LMdati!$H26</f>
        <v>0.39772727272727271</v>
      </c>
      <c r="J26" s="45">
        <f>LMdati!K26/LMdati!$H26</f>
        <v>0.27272727272727271</v>
      </c>
      <c r="K26" s="45">
        <f>LMdati!L26/LMdati!$H26</f>
        <v>3.787878787878788E-3</v>
      </c>
      <c r="L26" s="45">
        <f>LMdati!M26/LMdati!$H26</f>
        <v>8.3333333333333329E-2</v>
      </c>
      <c r="M26" s="243">
        <f>LMdati!N26</f>
        <v>94.39419087136929</v>
      </c>
      <c r="N26" s="29">
        <f>LMdati!O26</f>
        <v>295</v>
      </c>
      <c r="O26" s="45">
        <f>LMdati!P26/LMdati!$O26</f>
        <v>0.2440677966101695</v>
      </c>
      <c r="P26" s="45">
        <f>LMdati!Q26/LMdati!$O26</f>
        <v>0.33220338983050846</v>
      </c>
      <c r="Q26" s="45">
        <f>LMdati!R26/LMdati!$O26</f>
        <v>0.34237288135593219</v>
      </c>
      <c r="R26" s="45">
        <f>LMdati!S26/LMdati!$O26</f>
        <v>3.3898305084745762E-3</v>
      </c>
      <c r="S26" s="45">
        <f>LMdati!T26/LMdati!$O26</f>
        <v>7.796610169491526E-2</v>
      </c>
      <c r="T26" s="243">
        <f>LMdati!U26</f>
        <v>94.260073260073256</v>
      </c>
      <c r="U26" s="29">
        <f>LMdati!V26</f>
        <v>292</v>
      </c>
      <c r="V26" s="45">
        <f>LMdati!W26/LMdati!$V26</f>
        <v>0.25684931506849318</v>
      </c>
      <c r="W26" s="45">
        <f>LMdati!X26/LMdati!$V26</f>
        <v>0.33561643835616439</v>
      </c>
      <c r="X26" s="45">
        <f>LMdati!Y26/LMdati!$V26</f>
        <v>0.25342465753424659</v>
      </c>
      <c r="Y26" s="45">
        <f>LMdati!Z26/LMdati!$V26</f>
        <v>1.3698630136986301E-2</v>
      </c>
      <c r="Z26" s="45">
        <f>LMdati!AA26/LMdati!$V26</f>
        <v>0.1404109589041096</v>
      </c>
      <c r="AA26" s="243">
        <f>LMdati!AB26</f>
        <v>95.083665338645417</v>
      </c>
      <c r="AB26" s="29">
        <f>LMdati!AC26</f>
        <v>280</v>
      </c>
      <c r="AC26" s="45">
        <f>LMdati!AD26/LMdati!$AC26</f>
        <v>0.23571428571428571</v>
      </c>
      <c r="AD26" s="45">
        <f>LMdati!AE26/LMdati!$AC26</f>
        <v>0.33214285714285713</v>
      </c>
      <c r="AE26" s="45">
        <f>LMdati!AF26/LMdati!$AC26</f>
        <v>0.25357142857142856</v>
      </c>
      <c r="AF26" s="45">
        <f>LMdati!AG26/LMdati!$AC26</f>
        <v>0</v>
      </c>
      <c r="AG26" s="45">
        <f>LMdati!AH26/LMdati!$AC26</f>
        <v>0.17857142857142858</v>
      </c>
      <c r="AH26" s="243">
        <f>LMdati!AI26</f>
        <v>94.945652173913047</v>
      </c>
      <c r="AI26" s="184">
        <f>LMdati!AJ26/(LMdati!$H26-LMdati!$AM26)</f>
        <v>0.55681818181818177</v>
      </c>
      <c r="AJ26" s="184">
        <f>LMdati!AK26/(LMdati!$H26-LMdati!$AM26)</f>
        <v>0.40909090909090912</v>
      </c>
      <c r="AK26" s="184">
        <f>LMdati!AL26/(LMdati!$H26-LMdati!$AM26)</f>
        <v>3.4090909090909088E-2</v>
      </c>
      <c r="AL26" s="184"/>
      <c r="AM26" s="184">
        <f>LMdati!AN26/(LMdati!$O26-LMdati!$AQ26)</f>
        <v>0.52791878172588835</v>
      </c>
      <c r="AN26" s="184">
        <f>LMdati!AO26/(LMdati!$O26-LMdati!$AQ26)</f>
        <v>0.45177664974619292</v>
      </c>
      <c r="AO26" s="184">
        <f>LMdati!AP26/(LMdati!$O26-LMdati!$AQ26)</f>
        <v>2.030456852791878E-2</v>
      </c>
      <c r="AP26" s="184"/>
      <c r="AQ26" s="184">
        <f>LMdati!AR26/(LMdati!$V26-LMdati!$AU26)</f>
        <v>0.40776699029126212</v>
      </c>
      <c r="AR26" s="184">
        <f>LMdati!AS26/(LMdati!$V26-LMdati!$AU26)</f>
        <v>0.56796116504854366</v>
      </c>
      <c r="AS26" s="184">
        <f>LMdati!AT26/(LMdati!$V26-LMdati!$AU26)</f>
        <v>2.9126213592233011E-2</v>
      </c>
      <c r="AT26" s="184"/>
      <c r="AU26" s="184">
        <f>LMdati!AV26/LMdati!$BC26</f>
        <v>3.090909090909091E-2</v>
      </c>
      <c r="AV26" s="184">
        <f>LMdati!AW26/LMdati!$BC26</f>
        <v>8.1818181818181818E-2</v>
      </c>
      <c r="AW26" s="184">
        <f>LMdati!AX26/LMdati!$BD26</f>
        <v>5.3264604810996562E-2</v>
      </c>
      <c r="AX26" s="184">
        <f>LMdati!AY26/LMdati!$BD26</f>
        <v>0.11512027491408934</v>
      </c>
      <c r="AY26" s="184">
        <f>LMdati!AZ26/LMdati!$BE26</f>
        <v>5.1509769094138541E-2</v>
      </c>
      <c r="AZ26" s="184">
        <f>LMdati!BA26/LMdati!$BE26</f>
        <v>0.11722912966252221</v>
      </c>
      <c r="BA26" s="30">
        <f>LMdati!BB26</f>
        <v>510</v>
      </c>
      <c r="BB26" s="30">
        <f>LMdati!BC26</f>
        <v>550</v>
      </c>
      <c r="BC26" s="30">
        <f>LMdati!BD26</f>
        <v>582</v>
      </c>
      <c r="BD26" s="30">
        <f>LMdati!BE26</f>
        <v>563</v>
      </c>
      <c r="BE26" s="46">
        <f>LMdati!BF26/(SUM(LMdati!$BF26:$BI26))</f>
        <v>1.895107977082415E-2</v>
      </c>
      <c r="BF26" s="46">
        <f>LMdati!BG26/(SUM(LMdati!$BF26:$BI26))</f>
        <v>0.11899515204936095</v>
      </c>
      <c r="BG26" s="46">
        <f>LMdati!BH26/(SUM(LMdati!$BF26:$BI26))</f>
        <v>0.42089026002644336</v>
      </c>
      <c r="BH26" s="46">
        <f>LMdati!BI26/(SUM(LMdati!$BF26:$BI26))</f>
        <v>0.44116350815337152</v>
      </c>
      <c r="BI26" s="185">
        <f>LMdati!BJ26</f>
        <v>3.2842661965623621</v>
      </c>
      <c r="BJ26" s="46">
        <f>LMdati!BK26/(SUM(LMdati!$BK26:$BN26))</f>
        <v>4.9801674746584396E-2</v>
      </c>
      <c r="BK26" s="46">
        <f>LMdati!BL26/(SUM(LMdati!$BK26:$BN26))</f>
        <v>0.13926840017628911</v>
      </c>
      <c r="BL26" s="46">
        <f>LMdati!BM26/(SUM(LMdati!$BK26:$BN26))</f>
        <v>0.50550903481710008</v>
      </c>
      <c r="BM26" s="46">
        <f>LMdati!BN26/(SUM(LMdati!$BK26:$BN26))</f>
        <v>0.30542089026002645</v>
      </c>
      <c r="BN26" s="185">
        <v>3.0665491405905687</v>
      </c>
      <c r="BO26" s="46">
        <f>LMdati!BP26/(SUM(LMdati!$BP26:$BS26))</f>
        <v>2.6731470230862697E-2</v>
      </c>
      <c r="BP26" s="46">
        <f>LMdati!BQ26/(SUM(LMdati!$BP26:$BS26))</f>
        <v>0.11988659376265695</v>
      </c>
      <c r="BQ26" s="46">
        <f>LMdati!BR26/(SUM(LMdati!$BP26:$BS26))</f>
        <v>0.39692183070068854</v>
      </c>
      <c r="BR26" s="46">
        <f>LMdati!BS26/(SUM(LMdati!$BP26:$BS26))</f>
        <v>0.45646010530579184</v>
      </c>
      <c r="BS26" s="185">
        <f>LMdati!BT26</f>
        <v>3.2831105710814095</v>
      </c>
      <c r="BT26" s="46">
        <f>LMdati!BU26/(SUM(LMdati!$BU26:$BX26))</f>
        <v>4.0502227622519239E-2</v>
      </c>
      <c r="BU26" s="46">
        <f>LMdati!BV26/(SUM(LMdati!$BU26:$BX26))</f>
        <v>0.1543134872417983</v>
      </c>
      <c r="BV26" s="46">
        <f>LMdati!BW26/(SUM(LMdati!$BU26:$BX26))</f>
        <v>0.48967193195625758</v>
      </c>
      <c r="BW26" s="46">
        <f>LMdati!BX26/(SUM(LMdati!$BU26:$BX26))</f>
        <v>0.31551235317942489</v>
      </c>
      <c r="BX26" s="187">
        <f>LMdati!BY26</f>
        <v>3.080194410692588</v>
      </c>
      <c r="BY26" s="46">
        <f>LMdati!BZ26/(SUM(LMdati!$BZ26:$CC26))</f>
        <v>2.838709677419355E-2</v>
      </c>
      <c r="BZ26" s="46">
        <f>LMdati!CA26/(SUM(LMdati!$BZ26:$CC26))</f>
        <v>0.12129032258064516</v>
      </c>
      <c r="CA26" s="46">
        <f>LMdati!CB26/(SUM(LMdati!$BZ26:$CC26))</f>
        <v>0.4</v>
      </c>
      <c r="CB26" s="46">
        <f>LMdati!CC26/(SUM(LMdati!$BZ26:$CC26))</f>
        <v>0.45032258064516129</v>
      </c>
      <c r="CC26" s="185">
        <f>LMdati!CD26</f>
        <v>3.2722580645161292</v>
      </c>
      <c r="CD26" s="46">
        <f>LMdati!CE26/(SUM(LMdati!$CE26:$CH26))</f>
        <v>5.8924731182795696E-2</v>
      </c>
      <c r="CE26" s="46">
        <f>LMdati!CF26/(SUM(LMdati!$CE26:$CH26))</f>
        <v>0.14881720430107526</v>
      </c>
      <c r="CF26" s="46">
        <f>LMdati!CG26/(SUM(LMdati!$CE26:$CH26))</f>
        <v>0.44086021505376344</v>
      </c>
      <c r="CG26" s="46">
        <f>LMdati!CH26/(SUM(LMdati!$CE26:$CH26))</f>
        <v>0.35139784946236557</v>
      </c>
      <c r="CH26" s="186">
        <f>LMdati!CI26</f>
        <v>3.0847311827956991</v>
      </c>
      <c r="CI26" s="46">
        <f>LMdati!CJ26/LMdati!$CP26</f>
        <v>0.51569506726457404</v>
      </c>
      <c r="CJ26" s="46">
        <f>LMdati!CK26/LMdati!$CP26</f>
        <v>0.42152466367713004</v>
      </c>
      <c r="CK26" s="46">
        <f>LMdati!CL26/LMdati!$CP26</f>
        <v>3.5874439461883408E-2</v>
      </c>
      <c r="CL26" s="46">
        <f>LMdati!CM26/LMdati!$CP26</f>
        <v>2.2421524663677129E-2</v>
      </c>
      <c r="CM26" s="46">
        <f>LMdati!CN26/LMdati!$CP26</f>
        <v>4.4843049327354259E-3</v>
      </c>
      <c r="CN26" s="244">
        <f>LMdati!CO26</f>
        <v>2.5630630630630629</v>
      </c>
      <c r="CO26" s="245">
        <f>LMdati!CP26</f>
        <v>223</v>
      </c>
      <c r="CP26" s="46">
        <f>LMdati!CQ26/LMdati!$CP26</f>
        <v>0.13452914798206278</v>
      </c>
      <c r="CQ26" s="45">
        <f>LMdati!CR26/LMdati!$CP26</f>
        <v>0.35426008968609868</v>
      </c>
      <c r="CR26" s="45">
        <f>LMdati!CS26/LMdati!$CP26</f>
        <v>0.47533632286995514</v>
      </c>
      <c r="CS26" s="45">
        <f>LMdati!CT26/LMdati!$CP26</f>
        <v>3.5874439461883408E-2</v>
      </c>
      <c r="CT26" s="193">
        <f>LMdati!CU26</f>
        <v>99.982062780269061</v>
      </c>
      <c r="CU26" s="46">
        <f>LMdati!CV26/LMdati!$DB26</f>
        <v>0.55284552845528456</v>
      </c>
      <c r="CV26" s="46">
        <f>LMdati!CW26/LMdati!$DB26</f>
        <v>0.37398373983739835</v>
      </c>
      <c r="CW26" s="46">
        <f>LMdati!CX26/LMdati!$DB26</f>
        <v>6.5040650406504072E-2</v>
      </c>
      <c r="CX26" s="46">
        <f>LMdati!CY26/LMdati!$DB26</f>
        <v>4.0650406504065045E-3</v>
      </c>
      <c r="CY26" s="46">
        <f>LMdati!CZ26/LMdati!$DB26</f>
        <v>4.0650406504065045E-3</v>
      </c>
      <c r="CZ26" s="244">
        <f>LMdati!DA26</f>
        <v>2.5183673469387755</v>
      </c>
      <c r="DA26" s="245">
        <f>LMdati!DB26</f>
        <v>246</v>
      </c>
      <c r="DB26" s="46">
        <f>LMdati!DC26/LMdati!$DB26</f>
        <v>0.10975609756097561</v>
      </c>
      <c r="DC26" s="45">
        <f>LMdati!DD26/LMdati!$DB26</f>
        <v>0.3902439024390244</v>
      </c>
      <c r="DD26" s="45">
        <f>LMdati!DE26/LMdati!$DB26</f>
        <v>0.46341463414634149</v>
      </c>
      <c r="DE26" s="45">
        <f>LMdati!DF26/LMdati!$DB26</f>
        <v>3.6585365853658534E-2</v>
      </c>
      <c r="DF26" s="193">
        <f>LMdati!DG26</f>
        <v>99.971544715447152</v>
      </c>
      <c r="DG26" s="46">
        <f>LMdati!DH26/LMdati!$DN26</f>
        <v>0.58754863813229574</v>
      </c>
      <c r="DH26" s="46">
        <f>LMdati!DI26/LMdati!$DN26</f>
        <v>0.36964980544747084</v>
      </c>
      <c r="DI26" s="46">
        <f>LMdati!DJ26/LMdati!$DN26</f>
        <v>1.9455252918287938E-2</v>
      </c>
      <c r="DJ26" s="46">
        <f>LMdati!DK26/LMdati!$DN26</f>
        <v>7.7821011673151752E-3</v>
      </c>
      <c r="DK26" s="46">
        <f>LMdati!DL26/LMdati!$DN26</f>
        <v>1.556420233463035E-2</v>
      </c>
      <c r="DL26" s="244">
        <f>LMdati!DM26</f>
        <v>2.4387351778656128</v>
      </c>
      <c r="DM26" s="245">
        <f>LMdati!DN26</f>
        <v>257</v>
      </c>
      <c r="DN26" s="46">
        <f>LMdati!DO26/LMdati!$DN26</f>
        <v>0.11284046692607004</v>
      </c>
      <c r="DO26" s="45">
        <f>LMdati!DP26/LMdati!$DN26</f>
        <v>0.40077821011673154</v>
      </c>
      <c r="DP26" s="45">
        <f>LMdati!DQ26/LMdati!$DN26</f>
        <v>0.44357976653696496</v>
      </c>
      <c r="DQ26" s="45">
        <f>LMdati!DR26/LMdati!$DN26</f>
        <v>4.2801556420233464E-2</v>
      </c>
      <c r="DR26" s="193">
        <f>LMdati!DS26</f>
        <v>99.922178988326849</v>
      </c>
      <c r="DS26" s="46">
        <f>LMdati!DT26/LMdati!$DX26</f>
        <v>0.29596412556053814</v>
      </c>
      <c r="DT26" s="46">
        <f>LMdati!DU26/LMdati!$DX26</f>
        <v>0.60986547085201792</v>
      </c>
      <c r="DU26" s="46">
        <f>LMdati!DV26/LMdati!$DX26</f>
        <v>8.0717488789237665E-2</v>
      </c>
      <c r="DV26" s="46">
        <f>LMdati!DW26/LMdati!$DX26</f>
        <v>1.3452914798206279E-2</v>
      </c>
      <c r="DW26" s="47">
        <f>LMdati!DX26</f>
        <v>223</v>
      </c>
      <c r="DX26" s="46">
        <f>LMdati!DY26/LMdati!$DX26</f>
        <v>0.5829596412556054</v>
      </c>
      <c r="DY26" s="46">
        <f>LMdati!DZ26/LMdati!$DX26</f>
        <v>0.21973094170403587</v>
      </c>
      <c r="DZ26" s="46">
        <f>LMdati!EA26/LMdati!$DX26</f>
        <v>6.2780269058295965E-2</v>
      </c>
      <c r="EA26" s="46">
        <f>LMdati!EB26/LMdati!$DX26</f>
        <v>0.12556053811659193</v>
      </c>
      <c r="EB26" s="192">
        <f>LMdati!EC26/LMdati!$DX26</f>
        <v>8.9686098654708519E-3</v>
      </c>
      <c r="EC26" s="46">
        <f>LMdati!ED26/LMdati!$EH26</f>
        <v>0.29268292682926828</v>
      </c>
      <c r="ED26" s="46">
        <f>LMdati!EE26/LMdati!$EH26</f>
        <v>0.62195121951219512</v>
      </c>
      <c r="EE26" s="46">
        <f>LMdati!EF26/LMdati!$EH26</f>
        <v>8.1300813008130079E-2</v>
      </c>
      <c r="EF26" s="46">
        <f>LMdati!EG26/LMdati!$EH26</f>
        <v>4.0650406504065045E-3</v>
      </c>
      <c r="EG26" s="47">
        <f>LMdati!EH26</f>
        <v>246</v>
      </c>
      <c r="EH26" s="46">
        <f>LMdati!EI26/LMdati!$EH26</f>
        <v>0.64227642276422769</v>
      </c>
      <c r="EI26" s="46">
        <f>LMdati!EJ26/LMdati!$EH26</f>
        <v>0.21138211382113822</v>
      </c>
      <c r="EJ26" s="46">
        <f>LMdati!EK26/LMdati!$EH26</f>
        <v>5.6910569105691054E-2</v>
      </c>
      <c r="EK26" s="46">
        <f>LMdati!EL26/LMdati!$EH26</f>
        <v>6.910569105691057E-2</v>
      </c>
      <c r="EL26" s="192">
        <f>LMdati!EM26/LMdati!$EH26</f>
        <v>2.032520325203252E-2</v>
      </c>
      <c r="EM26" s="46">
        <f>LMdati!EN26/LMdati!$ER26</f>
        <v>0.24782608695652175</v>
      </c>
      <c r="EN26" s="46">
        <f>LMdati!EO26/LMdati!$ER26</f>
        <v>0.62173913043478257</v>
      </c>
      <c r="EO26" s="46">
        <f>LMdati!EP26/LMdati!$ER26</f>
        <v>0.10869565217391304</v>
      </c>
      <c r="EP26" s="46">
        <f>LMdati!EQ26/LMdati!$ER26</f>
        <v>2.1739130434782608E-2</v>
      </c>
      <c r="EQ26" s="47">
        <f>LMdati!ER26</f>
        <v>230</v>
      </c>
      <c r="ER26" s="46">
        <f>LMdati!ES26/LMdati!$ER26</f>
        <v>0.56956521739130439</v>
      </c>
      <c r="ES26" s="46">
        <f>LMdati!ET26/LMdati!$ER26</f>
        <v>0.23043478260869565</v>
      </c>
      <c r="ET26" s="46">
        <f>LMdati!EU26/LMdati!$ER26</f>
        <v>6.0869565217391307E-2</v>
      </c>
      <c r="EU26" s="46">
        <f>LMdati!EV26/LMdati!$ER26</f>
        <v>0.11739130434782609</v>
      </c>
      <c r="EV26" s="46">
        <f>LMdati!EW26/LMdati!$ER26</f>
        <v>2.1739130434782608E-2</v>
      </c>
    </row>
    <row r="27" spans="1:152" ht="10.5" customHeight="1" x14ac:dyDescent="0.2">
      <c r="A27" s="127">
        <v>483</v>
      </c>
      <c r="B27" s="127"/>
      <c r="C27" s="27">
        <v>43</v>
      </c>
      <c r="D27" s="28" t="s">
        <v>256</v>
      </c>
      <c r="E27" s="27" t="s">
        <v>137</v>
      </c>
      <c r="F27" s="27" t="s">
        <v>153</v>
      </c>
      <c r="G27" s="29">
        <f>LMdati!H27</f>
        <v>306</v>
      </c>
      <c r="H27" s="45">
        <f>LMdati!I27/LMdati!$H27</f>
        <v>0.2581699346405229</v>
      </c>
      <c r="I27" s="45">
        <f>LMdati!J27/LMdati!$H27</f>
        <v>0.40196078431372551</v>
      </c>
      <c r="J27" s="45">
        <f>LMdati!K27/LMdati!$H27</f>
        <v>0.2908496732026144</v>
      </c>
      <c r="K27" s="45">
        <f>LMdati!L27/LMdati!$H27</f>
        <v>0</v>
      </c>
      <c r="L27" s="45">
        <f>LMdati!M27/LMdati!$H27</f>
        <v>4.9019607843137254E-2</v>
      </c>
      <c r="M27" s="243">
        <f>LMdati!N27</f>
        <v>96.570446735395194</v>
      </c>
      <c r="N27" s="29">
        <f>LMdati!O27</f>
        <v>356</v>
      </c>
      <c r="O27" s="45">
        <f>LMdati!P27/LMdati!$O27</f>
        <v>0.199438202247191</v>
      </c>
      <c r="P27" s="45">
        <f>LMdati!Q27/LMdati!$O27</f>
        <v>0.3455056179775281</v>
      </c>
      <c r="Q27" s="45">
        <f>LMdati!R27/LMdati!$O27</f>
        <v>0.2752808988764045</v>
      </c>
      <c r="R27" s="45">
        <f>LMdati!S27/LMdati!$O27</f>
        <v>0</v>
      </c>
      <c r="S27" s="45">
        <f>LMdati!T27/LMdati!$O27</f>
        <v>0.1797752808988764</v>
      </c>
      <c r="T27" s="243">
        <f>LMdati!U27</f>
        <v>95.4</v>
      </c>
      <c r="U27" s="29">
        <f>LMdati!V27</f>
        <v>447</v>
      </c>
      <c r="V27" s="45">
        <f>LMdati!W27/LMdati!$V27</f>
        <v>0.14093959731543623</v>
      </c>
      <c r="W27" s="45">
        <f>LMdati!X27/LMdati!$V27</f>
        <v>0.26174496644295303</v>
      </c>
      <c r="X27" s="45">
        <f>LMdati!Y27/LMdati!$V27</f>
        <v>0.25727069351230425</v>
      </c>
      <c r="Y27" s="45">
        <f>LMdati!Z27/LMdati!$V27</f>
        <v>2.0134228187919462E-2</v>
      </c>
      <c r="Z27" s="45">
        <f>LMdati!AA27/LMdati!$V27</f>
        <v>0.31991051454138703</v>
      </c>
      <c r="AA27" s="243">
        <f>LMdati!AB27</f>
        <v>97.826666666666668</v>
      </c>
      <c r="AB27" s="29">
        <f>LMdati!AC27</f>
        <v>388</v>
      </c>
      <c r="AC27" s="45">
        <f>LMdati!AD27/LMdati!$AC27</f>
        <v>0.13917525773195877</v>
      </c>
      <c r="AD27" s="45">
        <f>LMdati!AE27/LMdati!$AC27</f>
        <v>0.23969072164948454</v>
      </c>
      <c r="AE27" s="45">
        <f>LMdati!AF27/LMdati!$AC27</f>
        <v>0.28092783505154639</v>
      </c>
      <c r="AF27" s="45">
        <f>LMdati!AG27/LMdati!$AC27</f>
        <v>7.7319587628865982E-3</v>
      </c>
      <c r="AG27" s="45">
        <f>LMdati!AH27/LMdati!$AC27</f>
        <v>0.3324742268041237</v>
      </c>
      <c r="AH27" s="243">
        <f>LMdati!AI27</f>
        <v>97.4765625</v>
      </c>
      <c r="AI27" s="184">
        <f>LMdati!AJ27/(LMdati!$H27-LMdati!$AM27)</f>
        <v>0.50990099009900991</v>
      </c>
      <c r="AJ27" s="184">
        <f>LMdati!AK27/(LMdati!$H27-LMdati!$AM27)</f>
        <v>0.48514851485148514</v>
      </c>
      <c r="AK27" s="184">
        <f>LMdati!AL27/(LMdati!$H27-LMdati!$AM27)</f>
        <v>4.9504950495049506E-3</v>
      </c>
      <c r="AL27" s="184"/>
      <c r="AM27" s="184">
        <f>LMdati!AN27/(LMdati!$O27-LMdati!$AQ27)</f>
        <v>0.55421686746987953</v>
      </c>
      <c r="AN27" s="184">
        <f>LMdati!AO27/(LMdati!$O27-LMdati!$AQ27)</f>
        <v>0.41767068273092367</v>
      </c>
      <c r="AO27" s="184">
        <f>LMdati!AP27/(LMdati!$O27-LMdati!$AQ27)</f>
        <v>2.8112449799196786E-2</v>
      </c>
      <c r="AP27" s="184"/>
      <c r="AQ27" s="184">
        <f>LMdati!AR27/(LMdati!$V27-LMdati!$AU27)</f>
        <v>0.4254658385093168</v>
      </c>
      <c r="AR27" s="184">
        <f>LMdati!AS27/(LMdati!$V27-LMdati!$AU27)</f>
        <v>0.55900621118012417</v>
      </c>
      <c r="AS27" s="184">
        <f>LMdati!AT27/(LMdati!$V27-LMdati!$AU27)</f>
        <v>1.5527950310559006E-2</v>
      </c>
      <c r="AT27" s="184"/>
      <c r="AU27" s="184">
        <f>LMdati!AV27/LMdati!$BC27</f>
        <v>7.8668683812405452E-2</v>
      </c>
      <c r="AV27" s="184">
        <f>LMdati!AW27/LMdati!$BC27</f>
        <v>6.5052950075642962E-2</v>
      </c>
      <c r="AW27" s="184">
        <f>LMdati!AX27/LMdati!$BD27</f>
        <v>0.10163111668757842</v>
      </c>
      <c r="AX27" s="184">
        <f>LMdati!AY27/LMdati!$BD27</f>
        <v>6.2735257214554585E-2</v>
      </c>
      <c r="AY27" s="184">
        <f>LMdati!AZ27/LMdati!$BE27</f>
        <v>0.10559006211180125</v>
      </c>
      <c r="AZ27" s="184">
        <f>LMdati!BA27/LMdati!$BE27</f>
        <v>8.819875776397515E-2</v>
      </c>
      <c r="BA27" s="30">
        <f>LMdati!BB27</f>
        <v>563</v>
      </c>
      <c r="BB27" s="30">
        <f>LMdati!BC27</f>
        <v>661</v>
      </c>
      <c r="BC27" s="30">
        <f>LMdati!BD27</f>
        <v>797</v>
      </c>
      <c r="BD27" s="30">
        <f>LMdati!BE27</f>
        <v>805</v>
      </c>
      <c r="BE27" s="46">
        <f>LMdati!BF27/(SUM(LMdati!$BF27:$BI27))</f>
        <v>4.0912139503688799E-2</v>
      </c>
      <c r="BF27" s="46">
        <f>LMdati!BG27/(SUM(LMdati!$BF27:$BI27))</f>
        <v>0.11971830985915492</v>
      </c>
      <c r="BG27" s="46">
        <f>LMdati!BH27/(SUM(LMdati!$BF27:$BI27))</f>
        <v>0.39168343393695504</v>
      </c>
      <c r="BH27" s="46">
        <f>LMdati!BI27/(SUM(LMdati!$BF27:$BI27))</f>
        <v>0.4476861167002012</v>
      </c>
      <c r="BI27" s="185">
        <f>LMdati!BJ27</f>
        <v>3.2461435278336688</v>
      </c>
      <c r="BJ27" s="46">
        <f>LMdati!BK27/(SUM(LMdati!$BK27:$BN27))</f>
        <v>6.2709590878604962E-2</v>
      </c>
      <c r="BK27" s="46">
        <f>LMdati!BL27/(SUM(LMdati!$BK27:$BN27))</f>
        <v>0.13983903420523139</v>
      </c>
      <c r="BL27" s="46">
        <f>LMdati!BM27/(SUM(LMdati!$BK27:$BN27))</f>
        <v>0.48122065727699531</v>
      </c>
      <c r="BM27" s="46">
        <f>LMdati!BN27/(SUM(LMdati!$BK27:$BN27))</f>
        <v>0.31623071763916832</v>
      </c>
      <c r="BN27" s="185">
        <v>3.0509725016767271</v>
      </c>
      <c r="BO27" s="46">
        <f>LMdati!BP27/(SUM(LMdati!$BP27:$BS27))</f>
        <v>3.0800302953799544E-2</v>
      </c>
      <c r="BP27" s="46">
        <f>LMdati!BQ27/(SUM(LMdati!$BP27:$BS27))</f>
        <v>0.10426659934360009</v>
      </c>
      <c r="BQ27" s="46">
        <f>LMdati!BR27/(SUM(LMdati!$BP27:$BS27))</f>
        <v>0.39611209290583188</v>
      </c>
      <c r="BR27" s="46">
        <f>LMdati!BS27/(SUM(LMdati!$BP27:$BS27))</f>
        <v>0.46882100479676847</v>
      </c>
      <c r="BS27" s="185">
        <f>LMdati!BT27</f>
        <v>3.3029537995455693</v>
      </c>
      <c r="BT27" s="46">
        <f>LMdati!BU27/(SUM(LMdati!$BU27:$BX27))</f>
        <v>4.6452915930320623E-2</v>
      </c>
      <c r="BU27" s="46">
        <f>LMdati!BV27/(SUM(LMdati!$BU27:$BX27))</f>
        <v>0.12219136581671296</v>
      </c>
      <c r="BV27" s="46">
        <f>LMdati!BW27/(SUM(LMdati!$BU27:$BX27))</f>
        <v>0.46781115879828328</v>
      </c>
      <c r="BW27" s="46">
        <f>LMdati!BX27/(SUM(LMdati!$BU27:$BX27))</f>
        <v>0.36354455945468317</v>
      </c>
      <c r="BX27" s="187">
        <f>LMdati!BY27</f>
        <v>3.148447361777329</v>
      </c>
      <c r="BY27" s="46">
        <f>LMdati!BZ27/(SUM(LMdati!$BZ27:$CC27))</f>
        <v>2.9482071713147411E-2</v>
      </c>
      <c r="BZ27" s="46">
        <f>LMdati!CA27/(SUM(LMdati!$BZ27:$CC27))</f>
        <v>9.8539176626826028E-2</v>
      </c>
      <c r="CA27" s="46">
        <f>LMdati!CB27/(SUM(LMdati!$BZ27:$CC27))</f>
        <v>0.38964143426294823</v>
      </c>
      <c r="CB27" s="46">
        <f>LMdati!CC27/(SUM(LMdati!$BZ27:$CC27))</f>
        <v>0.48233731739707836</v>
      </c>
      <c r="CC27" s="185">
        <f>LMdati!CD27</f>
        <v>3.3248339973439576</v>
      </c>
      <c r="CD27" s="46">
        <f>LMdati!CE27/(SUM(LMdati!$CE27:$CH27))</f>
        <v>5.1261620185922972E-2</v>
      </c>
      <c r="CE27" s="46">
        <f>LMdati!CF27/(SUM(LMdati!$CE27:$CH27))</f>
        <v>0.11872509960159362</v>
      </c>
      <c r="CF27" s="46">
        <f>LMdati!CG27/(SUM(LMdati!$CE27:$CH27))</f>
        <v>0.44223107569721115</v>
      </c>
      <c r="CG27" s="46">
        <f>LMdati!CH27/(SUM(LMdati!$CE27:$CH27))</f>
        <v>0.38778220451527223</v>
      </c>
      <c r="CH27" s="186">
        <f>LMdati!CI27</f>
        <v>3.1665338645418326</v>
      </c>
      <c r="CI27" s="46">
        <f>LMdati!CJ27/LMdati!$CP27</f>
        <v>0.55434782608695654</v>
      </c>
      <c r="CJ27" s="46">
        <f>LMdati!CK27/LMdati!$CP27</f>
        <v>0.34782608695652173</v>
      </c>
      <c r="CK27" s="46">
        <f>LMdati!CL27/LMdati!$CP27</f>
        <v>4.710144927536232E-2</v>
      </c>
      <c r="CL27" s="46">
        <f>LMdati!CM27/LMdati!$CP27</f>
        <v>3.9855072463768113E-2</v>
      </c>
      <c r="CM27" s="46">
        <f>LMdati!CN27/LMdati!$CP27</f>
        <v>1.0869565217391304E-2</v>
      </c>
      <c r="CN27" s="244">
        <f>LMdati!CO27</f>
        <v>2.567765567765568</v>
      </c>
      <c r="CO27" s="245">
        <f>LMdati!CP27</f>
        <v>276</v>
      </c>
      <c r="CP27" s="46">
        <f>LMdati!CQ27/LMdati!$CP27</f>
        <v>0.14855072463768115</v>
      </c>
      <c r="CQ27" s="45">
        <f>LMdati!CR27/LMdati!$CP27</f>
        <v>0.39130434782608697</v>
      </c>
      <c r="CR27" s="45">
        <f>LMdati!CS27/LMdati!$CP27</f>
        <v>0.39855072463768115</v>
      </c>
      <c r="CS27" s="45">
        <f>LMdati!CT27/LMdati!$CP27</f>
        <v>6.1594202898550728E-2</v>
      </c>
      <c r="CT27" s="193">
        <f>LMdati!CU27</f>
        <v>99.384057971014499</v>
      </c>
      <c r="CU27" s="46">
        <f>LMdati!CV27/LMdati!$DB27</f>
        <v>0.69387755102040816</v>
      </c>
      <c r="CV27" s="46">
        <f>LMdati!CW27/LMdati!$DB27</f>
        <v>0.24081632653061225</v>
      </c>
      <c r="CW27" s="46">
        <f>LMdati!CX27/LMdati!$DB27</f>
        <v>2.8571428571428571E-2</v>
      </c>
      <c r="CX27" s="46">
        <f>LMdati!CY27/LMdati!$DB27</f>
        <v>2.8571428571428571E-2</v>
      </c>
      <c r="CY27" s="46">
        <f>LMdati!CZ27/LMdati!$DB27</f>
        <v>8.1632653061224497E-3</v>
      </c>
      <c r="CZ27" s="244">
        <f>LMdati!DA27</f>
        <v>2.3868312757201644</v>
      </c>
      <c r="DA27" s="245">
        <f>LMdati!DB27</f>
        <v>245</v>
      </c>
      <c r="DB27" s="46">
        <f>LMdati!DC27/LMdati!$DB27</f>
        <v>0.10612244897959183</v>
      </c>
      <c r="DC27" s="45">
        <f>LMdati!DD27/LMdati!$DB27</f>
        <v>0.42448979591836733</v>
      </c>
      <c r="DD27" s="45">
        <f>LMdati!DE27/LMdati!$DB27</f>
        <v>0.39591836734693875</v>
      </c>
      <c r="DE27" s="45">
        <f>LMdati!DF27/LMdati!$DB27</f>
        <v>7.3469387755102047E-2</v>
      </c>
      <c r="DF27" s="193">
        <f>LMdati!DG27</f>
        <v>99.669387755102036</v>
      </c>
      <c r="DG27" s="46">
        <f>LMdati!DH27/LMdati!$DN27</f>
        <v>0.65486725663716816</v>
      </c>
      <c r="DH27" s="46">
        <f>LMdati!DI27/LMdati!$DN27</f>
        <v>0.27138643067846607</v>
      </c>
      <c r="DI27" s="46">
        <f>LMdati!DJ27/LMdati!$DN27</f>
        <v>2.359882005899705E-2</v>
      </c>
      <c r="DJ27" s="46">
        <f>LMdati!DK27/LMdati!$DN27</f>
        <v>2.359882005899705E-2</v>
      </c>
      <c r="DK27" s="46">
        <f>LMdati!DL27/LMdati!$DN27</f>
        <v>2.6548672566371681E-2</v>
      </c>
      <c r="DL27" s="244">
        <f>LMdati!DM27</f>
        <v>2.4</v>
      </c>
      <c r="DM27" s="245">
        <f>LMdati!DN27</f>
        <v>339</v>
      </c>
      <c r="DN27" s="46">
        <f>LMdati!DO27/LMdati!$DN27</f>
        <v>0.11799410029498525</v>
      </c>
      <c r="DO27" s="45">
        <f>LMdati!DP27/LMdati!$DN27</f>
        <v>0.31563421828908556</v>
      </c>
      <c r="DP27" s="45">
        <f>LMdati!DQ27/LMdati!$DN27</f>
        <v>0.48672566371681414</v>
      </c>
      <c r="DQ27" s="45">
        <f>LMdati!DR27/LMdati!$DN27</f>
        <v>7.9646017699115043E-2</v>
      </c>
      <c r="DR27" s="193">
        <f>LMdati!DS27</f>
        <v>100.63421828908555</v>
      </c>
      <c r="DS27" s="46">
        <f>LMdati!DT27/LMdati!$DX27</f>
        <v>0.36121673003802279</v>
      </c>
      <c r="DT27" s="46">
        <f>LMdati!DU27/LMdati!$DX27</f>
        <v>0.49809885931558934</v>
      </c>
      <c r="DU27" s="46">
        <f>LMdati!DV27/LMdati!$DX27</f>
        <v>0.11406844106463879</v>
      </c>
      <c r="DV27" s="46">
        <f>LMdati!DW27/LMdati!$DX27</f>
        <v>2.6615969581749048E-2</v>
      </c>
      <c r="DW27" s="47">
        <f>LMdati!DX27</f>
        <v>263</v>
      </c>
      <c r="DX27" s="46">
        <f>LMdati!DY27/LMdati!$DX27</f>
        <v>0.69201520912547532</v>
      </c>
      <c r="DY27" s="46">
        <f>LMdati!DZ27/LMdati!$DX27</f>
        <v>0.11026615969581749</v>
      </c>
      <c r="DZ27" s="46">
        <f>LMdati!EA27/LMdati!$DX27</f>
        <v>9.125475285171103E-2</v>
      </c>
      <c r="EA27" s="46">
        <f>LMdati!EB27/LMdati!$DX27</f>
        <v>7.9847908745247151E-2</v>
      </c>
      <c r="EB27" s="192">
        <f>LMdati!EC27/LMdati!$DX27</f>
        <v>2.6615969581749048E-2</v>
      </c>
      <c r="EC27" s="46">
        <f>LMdati!ED27/LMdati!$EH27</f>
        <v>0.2585551330798479</v>
      </c>
      <c r="ED27" s="46">
        <f>LMdati!EE27/LMdati!$EH27</f>
        <v>0.63498098859315588</v>
      </c>
      <c r="EE27" s="46">
        <f>LMdati!EF27/LMdati!$EH27</f>
        <v>9.125475285171103E-2</v>
      </c>
      <c r="EF27" s="46">
        <f>LMdati!EG27/LMdati!$EH27</f>
        <v>1.5209125475285171E-2</v>
      </c>
      <c r="EG27" s="47">
        <f>LMdati!EH27</f>
        <v>263</v>
      </c>
      <c r="EH27" s="46">
        <f>LMdati!EI27/LMdati!$EH27</f>
        <v>0.69961977186311786</v>
      </c>
      <c r="EI27" s="46">
        <f>LMdati!EJ27/LMdati!$EH27</f>
        <v>0.1596958174904943</v>
      </c>
      <c r="EJ27" s="46">
        <f>LMdati!EK27/LMdati!$EH27</f>
        <v>6.0836501901140684E-2</v>
      </c>
      <c r="EK27" s="46">
        <f>LMdati!EL27/LMdati!$EH27</f>
        <v>5.7034220532319393E-2</v>
      </c>
      <c r="EL27" s="192">
        <f>LMdati!EM27/LMdati!$EH27</f>
        <v>2.2813688212927757E-2</v>
      </c>
      <c r="EM27" s="46">
        <f>LMdati!EN27/LMdati!$ER27</f>
        <v>0.22145328719723184</v>
      </c>
      <c r="EN27" s="46">
        <f>LMdati!EO27/LMdati!$ER27</f>
        <v>0.62975778546712802</v>
      </c>
      <c r="EO27" s="46">
        <f>LMdati!EP27/LMdati!$ER27</f>
        <v>0.12110726643598616</v>
      </c>
      <c r="EP27" s="46">
        <f>LMdati!EQ27/LMdati!$ER27</f>
        <v>2.768166089965398E-2</v>
      </c>
      <c r="EQ27" s="47">
        <f>LMdati!ER27</f>
        <v>289</v>
      </c>
      <c r="ER27" s="46">
        <f>LMdati!ES27/LMdati!$ER27</f>
        <v>0.60899653979238755</v>
      </c>
      <c r="ES27" s="46">
        <f>LMdati!ET27/LMdati!$ER27</f>
        <v>0.19031141868512111</v>
      </c>
      <c r="ET27" s="46">
        <f>LMdati!EU27/LMdati!$ER27</f>
        <v>7.6124567474048443E-2</v>
      </c>
      <c r="EU27" s="46">
        <f>LMdati!EV27/LMdati!$ER27</f>
        <v>8.6505190311418678E-2</v>
      </c>
      <c r="EV27" s="46">
        <f>LMdati!EW27/LMdati!$ER27</f>
        <v>3.8062283737024222E-2</v>
      </c>
    </row>
    <row r="28" spans="1:152" ht="10.5" customHeight="1" x14ac:dyDescent="0.2">
      <c r="A28" s="127">
        <v>485</v>
      </c>
      <c r="B28" s="127"/>
      <c r="C28" s="27">
        <v>45</v>
      </c>
      <c r="D28" s="28" t="s">
        <v>256</v>
      </c>
      <c r="E28" s="27" t="s">
        <v>126</v>
      </c>
      <c r="F28" s="27" t="s">
        <v>153</v>
      </c>
      <c r="G28" s="29">
        <f>LMdati!H28</f>
        <v>38</v>
      </c>
      <c r="H28" s="45">
        <f>LMdati!I28/LMdati!$H28</f>
        <v>0.44736842105263158</v>
      </c>
      <c r="I28" s="45">
        <f>LMdati!J28/LMdati!$H28</f>
        <v>0.15789473684210525</v>
      </c>
      <c r="J28" s="45">
        <f>LMdati!K28/LMdati!$H28</f>
        <v>0</v>
      </c>
      <c r="K28" s="45">
        <f>LMdati!L28/LMdati!$H28</f>
        <v>0</v>
      </c>
      <c r="L28" s="45">
        <f>LMdati!M28/LMdati!$H28</f>
        <v>0.39473684210526316</v>
      </c>
      <c r="M28" s="243">
        <f>LMdati!N28</f>
        <v>91.956521739130437</v>
      </c>
      <c r="N28" s="29">
        <f>LMdati!O28</f>
        <v>49</v>
      </c>
      <c r="O28" s="45">
        <f>LMdati!P28/LMdati!$O28</f>
        <v>0.46938775510204084</v>
      </c>
      <c r="P28" s="45">
        <f>LMdati!Q28/LMdati!$O28</f>
        <v>0.16326530612244897</v>
      </c>
      <c r="Q28" s="45">
        <f>LMdati!R28/LMdati!$O28</f>
        <v>2.0408163265306121E-2</v>
      </c>
      <c r="R28" s="45">
        <f>LMdati!S28/LMdati!$O28</f>
        <v>0</v>
      </c>
      <c r="S28" s="45">
        <f>LMdati!T28/LMdati!$O28</f>
        <v>0.34693877551020408</v>
      </c>
      <c r="T28" s="243">
        <f>LMdati!U28</f>
        <v>94.088235294117652</v>
      </c>
      <c r="U28" s="29">
        <f>LMdati!V28</f>
        <v>37</v>
      </c>
      <c r="V28" s="45">
        <f>LMdati!W28/LMdati!$V28</f>
        <v>0.35135135135135137</v>
      </c>
      <c r="W28" s="45">
        <f>LMdati!X28/LMdati!$V28</f>
        <v>0.27027027027027029</v>
      </c>
      <c r="X28" s="45">
        <f>LMdati!Y28/LMdati!$V28</f>
        <v>5.4054054054054057E-2</v>
      </c>
      <c r="Y28" s="45">
        <f>LMdati!Z28/LMdati!$V28</f>
        <v>0</v>
      </c>
      <c r="Z28" s="45">
        <f>LMdati!AA28/LMdati!$V28</f>
        <v>0.32432432432432434</v>
      </c>
      <c r="AA28" s="243">
        <f>LMdati!AB28</f>
        <v>93.68</v>
      </c>
      <c r="AB28" s="29">
        <f>LMdati!AC28</f>
        <v>46</v>
      </c>
      <c r="AC28" s="45">
        <f>LMdati!AD28/LMdati!$AC28</f>
        <v>0.28260869565217389</v>
      </c>
      <c r="AD28" s="45">
        <f>LMdati!AE28/LMdati!$AC28</f>
        <v>0.15217391304347827</v>
      </c>
      <c r="AE28" s="45">
        <f>LMdati!AF28/LMdati!$AC28</f>
        <v>2.1739130434782608E-2</v>
      </c>
      <c r="AF28" s="45">
        <f>LMdati!AG28/LMdati!$AC28</f>
        <v>2.1739130434782608E-2</v>
      </c>
      <c r="AG28" s="45">
        <f>LMdati!AH28/LMdati!$AC28</f>
        <v>0.52173913043478259</v>
      </c>
      <c r="AH28" s="243">
        <f>LMdati!AI28</f>
        <v>98.909090909090907</v>
      </c>
      <c r="AI28" s="184">
        <f>LMdati!AJ28/(LMdati!$H28-LMdati!$AM28)</f>
        <v>0.44</v>
      </c>
      <c r="AJ28" s="184">
        <f>LMdati!AK28/(LMdati!$H28-LMdati!$AM28)</f>
        <v>0.52</v>
      </c>
      <c r="AK28" s="184">
        <f>LMdati!AL28/(LMdati!$H28-LMdati!$AM28)</f>
        <v>0.04</v>
      </c>
      <c r="AL28" s="184"/>
      <c r="AM28" s="184">
        <f>LMdati!AN28/(LMdati!$O28-LMdati!$AQ28)</f>
        <v>0.51428571428571423</v>
      </c>
      <c r="AN28" s="184">
        <f>LMdati!AO28/(LMdati!$O28-LMdati!$AQ28)</f>
        <v>0.42857142857142855</v>
      </c>
      <c r="AO28" s="184">
        <f>LMdati!AP28/(LMdati!$O28-LMdati!$AQ28)</f>
        <v>5.7142857142857141E-2</v>
      </c>
      <c r="AP28" s="184"/>
      <c r="AQ28" s="184">
        <f>LMdati!AR28/(LMdati!$V28-LMdati!$AU28)</f>
        <v>0.51724137931034486</v>
      </c>
      <c r="AR28" s="184">
        <f>LMdati!AS28/(LMdati!$V28-LMdati!$AU28)</f>
        <v>0.41379310344827586</v>
      </c>
      <c r="AS28" s="184">
        <f>LMdati!AT28/(LMdati!$V28-LMdati!$AU28)</f>
        <v>6.8965517241379309E-2</v>
      </c>
      <c r="AT28" s="184"/>
      <c r="AU28" s="184">
        <f>LMdati!AV28/LMdati!$BC28</f>
        <v>5.8139534883720929E-2</v>
      </c>
      <c r="AV28" s="184">
        <f>LMdati!AW28/LMdati!$BC28</f>
        <v>1.1627906976744186E-2</v>
      </c>
      <c r="AW28" s="184">
        <f>LMdati!AX28/LMdati!$BD28</f>
        <v>0</v>
      </c>
      <c r="AX28" s="184">
        <f>LMdati!AY28/LMdati!$BD28</f>
        <v>6.25E-2</v>
      </c>
      <c r="AY28" s="184">
        <f>LMdati!AZ28/LMdati!$BE28</f>
        <v>2.1739130434782608E-2</v>
      </c>
      <c r="AZ28" s="184">
        <f>LMdati!BA28/LMdati!$BE28</f>
        <v>2.1739130434782608E-2</v>
      </c>
      <c r="BA28" s="30">
        <f>LMdati!BB28</f>
        <v>83</v>
      </c>
      <c r="BB28" s="30">
        <f>LMdati!BC28</f>
        <v>86</v>
      </c>
      <c r="BC28" s="30">
        <f>LMdati!BD28</f>
        <v>80</v>
      </c>
      <c r="BD28" s="30">
        <f>LMdati!BE28</f>
        <v>92</v>
      </c>
      <c r="BE28" s="46">
        <f>LMdati!BF28/(SUM(LMdati!$BF28:$BI28))</f>
        <v>1.0610079575596816E-2</v>
      </c>
      <c r="BF28" s="46">
        <f>LMdati!BG28/(SUM(LMdati!$BF28:$BI28))</f>
        <v>7.161803713527852E-2</v>
      </c>
      <c r="BG28" s="46">
        <f>LMdati!BH28/(SUM(LMdati!$BF28:$BI28))</f>
        <v>0.44562334217506633</v>
      </c>
      <c r="BH28" s="46">
        <f>LMdati!BI28/(SUM(LMdati!$BF28:$BI28))</f>
        <v>0.47214854111405835</v>
      </c>
      <c r="BI28" s="185">
        <f>LMdati!BJ28</f>
        <v>3.3793103448275863</v>
      </c>
      <c r="BJ28" s="46">
        <f>LMdati!BK28/(SUM(LMdati!$BK28:$BN28))</f>
        <v>4.5092838196286469E-2</v>
      </c>
      <c r="BK28" s="46">
        <f>LMdati!BL28/(SUM(LMdati!$BK28:$BN28))</f>
        <v>0.10610079575596817</v>
      </c>
      <c r="BL28" s="46">
        <f>LMdati!BM28/(SUM(LMdati!$BK28:$BN28))</f>
        <v>0.46949602122015915</v>
      </c>
      <c r="BM28" s="46">
        <f>LMdati!BN28/(SUM(LMdati!$BK28:$BN28))</f>
        <v>0.37931034482758619</v>
      </c>
      <c r="BN28" s="185">
        <v>3.183023872679045</v>
      </c>
      <c r="BO28" s="46">
        <f>LMdati!BP28/(SUM(LMdati!$BP28:$BS28))</f>
        <v>2.9069767441860465E-2</v>
      </c>
      <c r="BP28" s="46">
        <f>LMdati!BQ28/(SUM(LMdati!$BP28:$BS28))</f>
        <v>8.4302325581395346E-2</v>
      </c>
      <c r="BQ28" s="46">
        <f>LMdati!BR28/(SUM(LMdati!$BP28:$BS28))</f>
        <v>0.43895348837209303</v>
      </c>
      <c r="BR28" s="46">
        <f>LMdati!BS28/(SUM(LMdati!$BP28:$BS28))</f>
        <v>0.44767441860465118</v>
      </c>
      <c r="BS28" s="185">
        <f>LMdati!BT28</f>
        <v>3.3052325581395348</v>
      </c>
      <c r="BT28" s="46">
        <f>LMdati!BU28/(SUM(LMdati!$BU28:$BX28))</f>
        <v>4.9418604651162788E-2</v>
      </c>
      <c r="BU28" s="46">
        <f>LMdati!BV28/(SUM(LMdati!$BU28:$BX28))</f>
        <v>0.12209302325581395</v>
      </c>
      <c r="BV28" s="46">
        <f>LMdati!BW28/(SUM(LMdati!$BU28:$BX28))</f>
        <v>0.40116279069767441</v>
      </c>
      <c r="BW28" s="46">
        <f>LMdati!BX28/(SUM(LMdati!$BU28:$BX28))</f>
        <v>0.42732558139534882</v>
      </c>
      <c r="BX28" s="187">
        <f>LMdati!BY28</f>
        <v>3.2063953488372094</v>
      </c>
      <c r="BY28" s="46">
        <f>LMdati!BZ28/(SUM(LMdati!$BZ28:$CC28))</f>
        <v>3.1512605042016806E-2</v>
      </c>
      <c r="BZ28" s="46">
        <f>LMdati!CA28/(SUM(LMdati!$BZ28:$CC28))</f>
        <v>4.8319327731092439E-2</v>
      </c>
      <c r="CA28" s="46">
        <f>LMdati!CB28/(SUM(LMdati!$BZ28:$CC28))</f>
        <v>0.34033613445378152</v>
      </c>
      <c r="CB28" s="46">
        <f>LMdati!CC28/(SUM(LMdati!$BZ28:$CC28))</f>
        <v>0.57983193277310929</v>
      </c>
      <c r="CC28" s="185">
        <f>LMdati!CD28</f>
        <v>3.4684873949579833</v>
      </c>
      <c r="CD28" s="46">
        <f>LMdati!CE28/(SUM(LMdati!$CE28:$CH28))</f>
        <v>4.8319327731092439E-2</v>
      </c>
      <c r="CE28" s="46">
        <f>LMdati!CF28/(SUM(LMdati!$CE28:$CH28))</f>
        <v>5.6722689075630252E-2</v>
      </c>
      <c r="CF28" s="46">
        <f>LMdati!CG28/(SUM(LMdati!$CE28:$CH28))</f>
        <v>0.35714285714285715</v>
      </c>
      <c r="CG28" s="46">
        <f>LMdati!CH28/(SUM(LMdati!$CE28:$CH28))</f>
        <v>0.53781512605042014</v>
      </c>
      <c r="CH28" s="186">
        <f>LMdati!CI28</f>
        <v>3.384453781512605</v>
      </c>
      <c r="CI28" s="46">
        <f>LMdati!CJ28/LMdati!$CP28</f>
        <v>0.56140350877192979</v>
      </c>
      <c r="CJ28" s="46">
        <f>LMdati!CK28/LMdati!$CP28</f>
        <v>0.31578947368421051</v>
      </c>
      <c r="CK28" s="46">
        <f>LMdati!CL28/LMdati!$CP28</f>
        <v>7.0175438596491224E-2</v>
      </c>
      <c r="CL28" s="46">
        <f>LMdati!CM28/LMdati!$CP28</f>
        <v>1.7543859649122806E-2</v>
      </c>
      <c r="CM28" s="46">
        <f>LMdati!CN28/LMdati!$CP28</f>
        <v>3.5087719298245612E-2</v>
      </c>
      <c r="CN28" s="244">
        <f>LMdati!CO28</f>
        <v>2.5272727272727273</v>
      </c>
      <c r="CO28" s="245">
        <f>LMdati!CP28</f>
        <v>57</v>
      </c>
      <c r="CP28" s="46">
        <f>LMdati!CQ28/LMdati!$CP28</f>
        <v>0.33333333333333331</v>
      </c>
      <c r="CQ28" s="45">
        <f>LMdati!CR28/LMdati!$CP28</f>
        <v>0.42105263157894735</v>
      </c>
      <c r="CR28" s="45">
        <f>LMdati!CS28/LMdati!$CP28</f>
        <v>0.19298245614035087</v>
      </c>
      <c r="CS28" s="45">
        <f>LMdati!CT28/LMdati!$CP28</f>
        <v>5.2631578947368418E-2</v>
      </c>
      <c r="CT28" s="193">
        <f>LMdati!CU28</f>
        <v>94.78947368421052</v>
      </c>
      <c r="CU28" s="46">
        <f>LMdati!CV28/LMdati!$DB28</f>
        <v>0.63157894736842102</v>
      </c>
      <c r="CV28" s="46">
        <f>LMdati!CW28/LMdati!$DB28</f>
        <v>0.21052631578947367</v>
      </c>
      <c r="CW28" s="46">
        <f>LMdati!CX28/LMdati!$DB28</f>
        <v>7.8947368421052627E-2</v>
      </c>
      <c r="CX28" s="46">
        <f>LMdati!CY28/LMdati!$DB28</f>
        <v>7.8947368421052627E-2</v>
      </c>
      <c r="CY28" s="46">
        <f>LMdati!CZ28/LMdati!$DB28</f>
        <v>0</v>
      </c>
      <c r="CZ28" s="244">
        <f>LMdati!DA28</f>
        <v>2.6052631578947367</v>
      </c>
      <c r="DA28" s="245">
        <f>LMdati!DB28</f>
        <v>38</v>
      </c>
      <c r="DB28" s="46">
        <f>LMdati!DC28/LMdati!$DB28</f>
        <v>0.36842105263157893</v>
      </c>
      <c r="DC28" s="45">
        <f>LMdati!DD28/LMdati!$DB28</f>
        <v>0.18421052631578946</v>
      </c>
      <c r="DD28" s="45">
        <f>LMdati!DE28/LMdati!$DB28</f>
        <v>0.39473684210526316</v>
      </c>
      <c r="DE28" s="45">
        <f>LMdati!DF28/LMdati!$DB28</f>
        <v>5.2631578947368418E-2</v>
      </c>
      <c r="DF28" s="193">
        <f>LMdati!DG28</f>
        <v>96.5</v>
      </c>
      <c r="DG28" s="46">
        <f>LMdati!DH28/LMdati!$DN28</f>
        <v>0.72972972972972971</v>
      </c>
      <c r="DH28" s="46">
        <f>LMdati!DI28/LMdati!$DN28</f>
        <v>0.24324324324324326</v>
      </c>
      <c r="DI28" s="46">
        <f>LMdati!DJ28/LMdati!$DN28</f>
        <v>2.7027027027027029E-2</v>
      </c>
      <c r="DJ28" s="46">
        <f>LMdati!DK28/LMdati!$DN28</f>
        <v>0</v>
      </c>
      <c r="DK28" s="46">
        <f>LMdati!DL28/LMdati!$DN28</f>
        <v>0</v>
      </c>
      <c r="DL28" s="244">
        <f>LMdati!DM28</f>
        <v>2.2972972972972974</v>
      </c>
      <c r="DM28" s="245">
        <f>LMdati!DN28</f>
        <v>37</v>
      </c>
      <c r="DN28" s="46">
        <f>LMdati!DO28/LMdati!$DN28</f>
        <v>0.24324324324324326</v>
      </c>
      <c r="DO28" s="45">
        <f>LMdati!DP28/LMdati!$DN28</f>
        <v>0.3783783783783784</v>
      </c>
      <c r="DP28" s="45">
        <f>LMdati!DQ28/LMdati!$DN28</f>
        <v>0.29729729729729731</v>
      </c>
      <c r="DQ28" s="45">
        <f>LMdati!DR28/LMdati!$DN28</f>
        <v>8.1081081081081086E-2</v>
      </c>
      <c r="DR28" s="193">
        <f>LMdati!DS28</f>
        <v>97.108108108108112</v>
      </c>
      <c r="DS28" s="46">
        <f>LMdati!DT28/LMdati!$DX28</f>
        <v>0.39655172413793105</v>
      </c>
      <c r="DT28" s="46">
        <f>LMdati!DU28/LMdati!$DX28</f>
        <v>0.5</v>
      </c>
      <c r="DU28" s="46">
        <f>LMdati!DV28/LMdati!$DX28</f>
        <v>8.6206896551724144E-2</v>
      </c>
      <c r="DV28" s="46">
        <f>LMdati!DW28/LMdati!$DX28</f>
        <v>1.7241379310344827E-2</v>
      </c>
      <c r="DW28" s="47">
        <f>LMdati!DX28</f>
        <v>58</v>
      </c>
      <c r="DX28" s="46">
        <f>LMdati!DY28/LMdati!$DX28</f>
        <v>0.55172413793103448</v>
      </c>
      <c r="DY28" s="46">
        <f>LMdati!DZ28/LMdati!$DX28</f>
        <v>0.2413793103448276</v>
      </c>
      <c r="DZ28" s="46">
        <f>LMdati!EA28/LMdati!$DX28</f>
        <v>6.8965517241379309E-2</v>
      </c>
      <c r="EA28" s="46">
        <f>LMdati!EB28/LMdati!$DX28</f>
        <v>5.1724137931034482E-2</v>
      </c>
      <c r="EB28" s="192">
        <f>LMdati!EC28/LMdati!$DX28</f>
        <v>8.6206896551724144E-2</v>
      </c>
      <c r="EC28" s="46">
        <f>LMdati!ED28/LMdati!$EH28</f>
        <v>0.35294117647058826</v>
      </c>
      <c r="ED28" s="46">
        <f>LMdati!EE28/LMdati!$EH28</f>
        <v>0.52941176470588236</v>
      </c>
      <c r="EE28" s="46">
        <f>LMdati!EF28/LMdati!$EH28</f>
        <v>9.8039215686274508E-2</v>
      </c>
      <c r="EF28" s="46">
        <f>LMdati!EG28/LMdati!$EH28</f>
        <v>1.9607843137254902E-2</v>
      </c>
      <c r="EG28" s="47">
        <f>LMdati!EH28</f>
        <v>51</v>
      </c>
      <c r="EH28" s="46">
        <f>LMdati!EI28/LMdati!$EH28</f>
        <v>0.49019607843137253</v>
      </c>
      <c r="EI28" s="46">
        <f>LMdati!EJ28/LMdati!$EH28</f>
        <v>0.29411764705882354</v>
      </c>
      <c r="EJ28" s="46">
        <f>LMdati!EK28/LMdati!$EH28</f>
        <v>9.8039215686274508E-2</v>
      </c>
      <c r="EK28" s="46">
        <f>LMdati!EL28/LMdati!$EH28</f>
        <v>3.9215686274509803E-2</v>
      </c>
      <c r="EL28" s="192">
        <f>LMdati!EM28/LMdati!$EH28</f>
        <v>7.8431372549019607E-2</v>
      </c>
      <c r="EM28" s="46">
        <f>LMdati!EN28/LMdati!$ER28</f>
        <v>0.29032258064516131</v>
      </c>
      <c r="EN28" s="46">
        <f>LMdati!EO28/LMdati!$ER28</f>
        <v>0.61290322580645162</v>
      </c>
      <c r="EO28" s="46">
        <f>LMdati!EP28/LMdati!$ER28</f>
        <v>3.2258064516129031E-2</v>
      </c>
      <c r="EP28" s="46">
        <f>LMdati!EQ28/LMdati!$ER28</f>
        <v>6.4516129032258063E-2</v>
      </c>
      <c r="EQ28" s="47">
        <f>LMdati!ER28</f>
        <v>31</v>
      </c>
      <c r="ER28" s="46">
        <f>LMdati!ES28/LMdati!$ER28</f>
        <v>0.61290322580645162</v>
      </c>
      <c r="ES28" s="46">
        <f>LMdati!ET28/LMdati!$ER28</f>
        <v>0.25806451612903225</v>
      </c>
      <c r="ET28" s="46">
        <f>LMdati!EU28/LMdati!$ER28</f>
        <v>6.4516129032258063E-2</v>
      </c>
      <c r="EU28" s="46">
        <f>LMdati!EV28/LMdati!$ER28</f>
        <v>3.2258064516129031E-2</v>
      </c>
      <c r="EV28" s="46">
        <f>LMdati!EW28/LMdati!$ER28</f>
        <v>3.2258064516129031E-2</v>
      </c>
    </row>
    <row r="29" spans="1:152" ht="10.5" customHeight="1" x14ac:dyDescent="0.2">
      <c r="A29" s="127">
        <v>477</v>
      </c>
      <c r="B29" s="127"/>
      <c r="C29" s="27">
        <v>46</v>
      </c>
      <c r="D29" s="28" t="s">
        <v>255</v>
      </c>
      <c r="E29" s="27" t="s">
        <v>116</v>
      </c>
      <c r="F29" s="27" t="s">
        <v>153</v>
      </c>
      <c r="G29" s="29">
        <f>LMdati!H29</f>
        <v>14</v>
      </c>
      <c r="H29" s="45">
        <f>LMdati!I29/LMdati!$H29</f>
        <v>7.1428571428571425E-2</v>
      </c>
      <c r="I29" s="45">
        <f>LMdati!J29/LMdati!$H29</f>
        <v>0.2857142857142857</v>
      </c>
      <c r="J29" s="45">
        <f>LMdati!K29/LMdati!$H29</f>
        <v>0.2857142857142857</v>
      </c>
      <c r="K29" s="45">
        <f>LMdati!L29/LMdati!$H29</f>
        <v>0</v>
      </c>
      <c r="L29" s="45">
        <f>LMdati!M29/LMdati!$H29</f>
        <v>0.35714285714285715</v>
      </c>
      <c r="M29" s="243">
        <f>LMdati!N29</f>
        <v>93.444444444444443</v>
      </c>
      <c r="N29" s="29">
        <f>LMdati!O29</f>
        <v>13</v>
      </c>
      <c r="O29" s="45">
        <f>LMdati!P29/LMdati!$O29</f>
        <v>0.15384615384615385</v>
      </c>
      <c r="P29" s="45">
        <f>LMdati!Q29/LMdati!$O29</f>
        <v>0.23076923076923078</v>
      </c>
      <c r="Q29" s="45">
        <f>LMdati!R29/LMdati!$O29</f>
        <v>0.23076923076923078</v>
      </c>
      <c r="R29" s="45">
        <f>LMdati!S29/LMdati!$O29</f>
        <v>0</v>
      </c>
      <c r="S29" s="45">
        <f>LMdati!T29/LMdati!$O29</f>
        <v>0.38461538461538464</v>
      </c>
      <c r="T29" s="243">
        <f>LMdati!U29</f>
        <v>96.375</v>
      </c>
      <c r="U29" s="29">
        <f>LMdati!V29</f>
        <v>36</v>
      </c>
      <c r="V29" s="45">
        <f>LMdati!W29/LMdati!$V29</f>
        <v>8.3333333333333329E-2</v>
      </c>
      <c r="W29" s="45">
        <f>LMdati!X29/LMdati!$V29</f>
        <v>0.27777777777777779</v>
      </c>
      <c r="X29" s="45">
        <f>LMdati!Y29/LMdati!$V29</f>
        <v>0.27777777777777779</v>
      </c>
      <c r="Y29" s="45">
        <f>LMdati!Z29/LMdati!$V29</f>
        <v>0</v>
      </c>
      <c r="Z29" s="45">
        <f>LMdati!AA29/LMdati!$V29</f>
        <v>0.3611111111111111</v>
      </c>
      <c r="AA29" s="243">
        <f>LMdati!AB29</f>
        <v>91.818181818181813</v>
      </c>
      <c r="AB29" s="29">
        <f>LMdati!AC29</f>
        <v>43</v>
      </c>
      <c r="AC29" s="45">
        <f>LMdati!AD29/LMdati!$AC29</f>
        <v>9.3023255813953487E-2</v>
      </c>
      <c r="AD29" s="45">
        <f>LMdati!AE29/LMdati!$AC29</f>
        <v>0.20930232558139536</v>
      </c>
      <c r="AE29" s="45">
        <f>LMdati!AF29/LMdati!$AC29</f>
        <v>0.2558139534883721</v>
      </c>
      <c r="AF29" s="45">
        <f>LMdati!AG29/LMdati!$AC29</f>
        <v>0</v>
      </c>
      <c r="AG29" s="45">
        <f>LMdati!AH29/LMdati!$AC29</f>
        <v>0.44186046511627908</v>
      </c>
      <c r="AH29" s="243">
        <f>LMdati!AI29</f>
        <v>93.416666666666671</v>
      </c>
      <c r="AI29" s="184">
        <f>LMdati!AJ29/(LMdati!$H29-LMdati!$AM29)</f>
        <v>0.55555555555555558</v>
      </c>
      <c r="AJ29" s="184">
        <f>LMdati!AK29/(LMdati!$H29-LMdati!$AM29)</f>
        <v>0.33333333333333331</v>
      </c>
      <c r="AK29" s="184">
        <f>LMdati!AL29/(LMdati!$H29-LMdati!$AM29)</f>
        <v>0.1111111111111111</v>
      </c>
      <c r="AL29" s="184"/>
      <c r="AM29" s="184">
        <f>LMdati!AN29/(LMdati!$O29-LMdati!$AQ29)</f>
        <v>0.18181818181818182</v>
      </c>
      <c r="AN29" s="184">
        <f>LMdati!AO29/(LMdati!$O29-LMdati!$AQ29)</f>
        <v>0.72727272727272729</v>
      </c>
      <c r="AO29" s="184">
        <f>LMdati!AP29/(LMdati!$O29-LMdati!$AQ29)</f>
        <v>9.0909090909090912E-2</v>
      </c>
      <c r="AP29" s="184"/>
      <c r="AQ29" s="184">
        <f>LMdati!AR29/(LMdati!$V29-LMdati!$AU29)</f>
        <v>0.66666666666666663</v>
      </c>
      <c r="AR29" s="184">
        <f>LMdati!AS29/(LMdati!$V29-LMdati!$AU29)</f>
        <v>0.27777777777777779</v>
      </c>
      <c r="AS29" s="184">
        <f>LMdati!AT29/(LMdati!$V29-LMdati!$AU29)</f>
        <v>5.5555555555555552E-2</v>
      </c>
      <c r="AT29" s="184"/>
      <c r="AU29" s="184">
        <f>LMdati!AV29/LMdati!$BC29</f>
        <v>0.11538461538461539</v>
      </c>
      <c r="AV29" s="184">
        <f>LMdati!AW29/LMdati!$BC29</f>
        <v>0.11538461538461539</v>
      </c>
      <c r="AW29" s="184">
        <f>LMdati!AX29/LMdati!$BD29</f>
        <v>6.25E-2</v>
      </c>
      <c r="AX29" s="184">
        <f>LMdati!AY29/LMdati!$BD29</f>
        <v>2.0833333333333332E-2</v>
      </c>
      <c r="AY29" s="184">
        <f>LMdati!AZ29/LMdati!$BE29</f>
        <v>7.792207792207792E-2</v>
      </c>
      <c r="AZ29" s="184">
        <f>LMdati!BA29/LMdati!$BE29</f>
        <v>3.896103896103896E-2</v>
      </c>
      <c r="BA29" s="30">
        <f>LMdati!BB29</f>
        <v>37</v>
      </c>
      <c r="BB29" s="30">
        <f>LMdati!BC29</f>
        <v>26</v>
      </c>
      <c r="BC29" s="30">
        <f>LMdati!BD29</f>
        <v>48</v>
      </c>
      <c r="BD29" s="30">
        <f>LMdati!BE29</f>
        <v>77</v>
      </c>
      <c r="BE29" s="46">
        <f>LMdati!BF29/(SUM(LMdati!$BF29:$BI29))</f>
        <v>3.4722222222222224E-2</v>
      </c>
      <c r="BF29" s="46">
        <f>LMdati!BG29/(SUM(LMdati!$BF29:$BI29))</f>
        <v>0.10416666666666667</v>
      </c>
      <c r="BG29" s="46">
        <f>LMdati!BH29/(SUM(LMdati!$BF29:$BI29))</f>
        <v>0.27777777777777779</v>
      </c>
      <c r="BH29" s="46">
        <f>LMdati!BI29/(SUM(LMdati!$BF29:$BI29))</f>
        <v>0.58333333333333337</v>
      </c>
      <c r="BI29" s="185">
        <f>LMdati!BJ29</f>
        <v>3.4097222222222223</v>
      </c>
      <c r="BJ29" s="46">
        <f>LMdati!BK29/(SUM(LMdati!$BK29:$BN29))</f>
        <v>2.7777777777777776E-2</v>
      </c>
      <c r="BK29" s="46">
        <f>LMdati!BL29/(SUM(LMdati!$BK29:$BN29))</f>
        <v>0.1736111111111111</v>
      </c>
      <c r="BL29" s="46">
        <f>LMdati!BM29/(SUM(LMdati!$BK29:$BN29))</f>
        <v>0.3611111111111111</v>
      </c>
      <c r="BM29" s="46">
        <f>LMdati!BN29/(SUM(LMdati!$BK29:$BN29))</f>
        <v>0.4375</v>
      </c>
      <c r="BN29" s="185">
        <v>3.2083333333333335</v>
      </c>
      <c r="BO29" s="46">
        <f>LMdati!BP29/(SUM(LMdati!$BP29:$BS29))</f>
        <v>2.2222222222222223E-2</v>
      </c>
      <c r="BP29" s="46">
        <f>LMdati!BQ29/(SUM(LMdati!$BP29:$BS29))</f>
        <v>9.7777777777777783E-2</v>
      </c>
      <c r="BQ29" s="46">
        <f>LMdati!BR29/(SUM(LMdati!$BP29:$BS29))</f>
        <v>0.3511111111111111</v>
      </c>
      <c r="BR29" s="46">
        <f>LMdati!BS29/(SUM(LMdati!$BP29:$BS29))</f>
        <v>0.52888888888888885</v>
      </c>
      <c r="BS29" s="185">
        <f>LMdati!BT29</f>
        <v>3.3866666666666667</v>
      </c>
      <c r="BT29" s="46">
        <f>LMdati!BU29/(SUM(LMdati!$BU29:$BX29))</f>
        <v>5.7777777777777775E-2</v>
      </c>
      <c r="BU29" s="46">
        <f>LMdati!BV29/(SUM(LMdati!$BU29:$BX29))</f>
        <v>0.17333333333333334</v>
      </c>
      <c r="BV29" s="46">
        <f>LMdati!BW29/(SUM(LMdati!$BU29:$BX29))</f>
        <v>0.40888888888888891</v>
      </c>
      <c r="BW29" s="46">
        <f>LMdati!BX29/(SUM(LMdati!$BU29:$BX29))</f>
        <v>0.36</v>
      </c>
      <c r="BX29" s="187">
        <f>LMdati!BY29</f>
        <v>3.0711111111111111</v>
      </c>
      <c r="BY29" s="46">
        <f>LMdati!BZ29/(SUM(LMdati!$BZ29:$CC29))</f>
        <v>1.06951871657754E-2</v>
      </c>
      <c r="BZ29" s="46">
        <f>LMdati!CA29/(SUM(LMdati!$BZ29:$CC29))</f>
        <v>0.10427807486631016</v>
      </c>
      <c r="CA29" s="46">
        <f>LMdati!CB29/(SUM(LMdati!$BZ29:$CC29))</f>
        <v>0.40374331550802139</v>
      </c>
      <c r="CB29" s="46">
        <f>LMdati!CC29/(SUM(LMdati!$BZ29:$CC29))</f>
        <v>0.48128342245989303</v>
      </c>
      <c r="CC29" s="185">
        <f>LMdati!CD29</f>
        <v>3.355614973262032</v>
      </c>
      <c r="CD29" s="46">
        <f>LMdati!CE29/(SUM(LMdati!$CE29:$CH29))</f>
        <v>4.8128342245989303E-2</v>
      </c>
      <c r="CE29" s="46">
        <f>LMdati!CF29/(SUM(LMdati!$CE29:$CH29))</f>
        <v>0.15240641711229946</v>
      </c>
      <c r="CF29" s="46">
        <f>LMdati!CG29/(SUM(LMdati!$CE29:$CH29))</f>
        <v>0.48128342245989303</v>
      </c>
      <c r="CG29" s="46">
        <f>LMdati!CH29/(SUM(LMdati!$CE29:$CH29))</f>
        <v>0.31818181818181818</v>
      </c>
      <c r="CH29" s="186">
        <f>LMdati!CI29</f>
        <v>3.0695187165775399</v>
      </c>
      <c r="CI29" s="46">
        <f>LMdati!CJ29/LMdati!$CP29</f>
        <v>0.54545454545454541</v>
      </c>
      <c r="CJ29" s="46">
        <f>LMdati!CK29/LMdati!$CP29</f>
        <v>0.27272727272727271</v>
      </c>
      <c r="CK29" s="46">
        <f>LMdati!CL29/LMdati!$CP29</f>
        <v>9.0909090909090912E-2</v>
      </c>
      <c r="CL29" s="46">
        <f>LMdati!CM29/LMdati!$CP29</f>
        <v>0</v>
      </c>
      <c r="CM29" s="46">
        <f>LMdati!CN29/LMdati!$CP29</f>
        <v>9.0909090909090912E-2</v>
      </c>
      <c r="CN29" s="244">
        <f>LMdati!CO29</f>
        <v>2.5</v>
      </c>
      <c r="CO29" s="245">
        <f>LMdati!CP29</f>
        <v>11</v>
      </c>
      <c r="CP29" s="46">
        <f>LMdati!CQ29/LMdati!$CP29</f>
        <v>0.36363636363636365</v>
      </c>
      <c r="CQ29" s="45">
        <f>LMdati!CR29/LMdati!$CP29</f>
        <v>9.0909090909090912E-2</v>
      </c>
      <c r="CR29" s="45">
        <f>LMdati!CS29/LMdati!$CP29</f>
        <v>0.45454545454545453</v>
      </c>
      <c r="CS29" s="45">
        <f>LMdati!CT29/LMdati!$CP29</f>
        <v>9.0909090909090912E-2</v>
      </c>
      <c r="CT29" s="193">
        <f>LMdati!CU29</f>
        <v>96.181818181818187</v>
      </c>
      <c r="CU29" s="46">
        <f>LMdati!CV29/LMdati!$DB29</f>
        <v>0.25</v>
      </c>
      <c r="CV29" s="46">
        <f>LMdati!CW29/LMdati!$DB29</f>
        <v>0.4375</v>
      </c>
      <c r="CW29" s="46">
        <f>LMdati!CX29/LMdati!$DB29</f>
        <v>0.25</v>
      </c>
      <c r="CX29" s="46">
        <f>LMdati!CY29/LMdati!$DB29</f>
        <v>6.25E-2</v>
      </c>
      <c r="CY29" s="46">
        <f>LMdati!CZ29/LMdati!$DB29</f>
        <v>0</v>
      </c>
      <c r="CZ29" s="244">
        <f>LMdati!DA29</f>
        <v>3.125</v>
      </c>
      <c r="DA29" s="245">
        <f>LMdati!DB29</f>
        <v>16</v>
      </c>
      <c r="DB29" s="46">
        <f>LMdati!DC29/LMdati!$DB29</f>
        <v>0.3125</v>
      </c>
      <c r="DC29" s="45">
        <f>LMdati!DD29/LMdati!$DB29</f>
        <v>0.1875</v>
      </c>
      <c r="DD29" s="45">
        <f>LMdati!DE29/LMdati!$DB29</f>
        <v>0.375</v>
      </c>
      <c r="DE29" s="45">
        <f>LMdati!DF29/LMdati!$DB29</f>
        <v>0.125</v>
      </c>
      <c r="DF29" s="193">
        <f>LMdati!DG29</f>
        <v>96.4375</v>
      </c>
      <c r="DG29" s="46">
        <f>LMdati!DH29/LMdati!$DN29</f>
        <v>0.29166666666666669</v>
      </c>
      <c r="DH29" s="46">
        <f>LMdati!DI29/LMdati!$DN29</f>
        <v>0.375</v>
      </c>
      <c r="DI29" s="46">
        <f>LMdati!DJ29/LMdati!$DN29</f>
        <v>0.29166666666666669</v>
      </c>
      <c r="DJ29" s="46">
        <f>LMdati!DK29/LMdati!$DN29</f>
        <v>0</v>
      </c>
      <c r="DK29" s="46">
        <f>LMdati!DL29/LMdati!$DN29</f>
        <v>4.1666666666666664E-2</v>
      </c>
      <c r="DL29" s="244">
        <f>LMdati!DM29</f>
        <v>3</v>
      </c>
      <c r="DM29" s="245">
        <f>LMdati!DN29</f>
        <v>24</v>
      </c>
      <c r="DN29" s="46">
        <f>LMdati!DO29/LMdati!$DN29</f>
        <v>0.125</v>
      </c>
      <c r="DO29" s="45">
        <f>LMdati!DP29/LMdati!$DN29</f>
        <v>0.375</v>
      </c>
      <c r="DP29" s="45">
        <f>LMdati!DQ29/LMdati!$DN29</f>
        <v>0.5</v>
      </c>
      <c r="DQ29" s="45">
        <f>LMdati!DR29/LMdati!$DN29</f>
        <v>0</v>
      </c>
      <c r="DR29" s="193">
        <f>LMdati!DS29</f>
        <v>98.958333333333329</v>
      </c>
      <c r="DS29" s="46">
        <f>LMdati!DT29/LMdati!$DX29</f>
        <v>7.1428571428571425E-2</v>
      </c>
      <c r="DT29" s="46">
        <f>LMdati!DU29/LMdati!$DX29</f>
        <v>0.7857142857142857</v>
      </c>
      <c r="DU29" s="46">
        <f>LMdati!DV29/LMdati!$DX29</f>
        <v>0.14285714285714285</v>
      </c>
      <c r="DV29" s="46">
        <f>LMdati!DW29/LMdati!$DX29</f>
        <v>0</v>
      </c>
      <c r="DW29" s="47">
        <f>LMdati!DX29</f>
        <v>14</v>
      </c>
      <c r="DX29" s="46">
        <f>LMdati!DY29/LMdati!$DX29</f>
        <v>0.35714285714285715</v>
      </c>
      <c r="DY29" s="46">
        <f>LMdati!DZ29/LMdati!$DX29</f>
        <v>0.21428571428571427</v>
      </c>
      <c r="DZ29" s="46">
        <f>LMdati!EA29/LMdati!$DX29</f>
        <v>0.21428571428571427</v>
      </c>
      <c r="EA29" s="46">
        <f>LMdati!EB29/LMdati!$DX29</f>
        <v>7.1428571428571425E-2</v>
      </c>
      <c r="EB29" s="192">
        <f>LMdati!EC29/LMdati!$DX29</f>
        <v>0.14285714285714285</v>
      </c>
      <c r="EC29" s="46">
        <f>LMdati!ED29/LMdati!$EH29</f>
        <v>0.14285714285714285</v>
      </c>
      <c r="ED29" s="46">
        <f>LMdati!EE29/LMdati!$EH29</f>
        <v>0.7857142857142857</v>
      </c>
      <c r="EE29" s="46">
        <f>LMdati!EF29/LMdati!$EH29</f>
        <v>7.1428571428571425E-2</v>
      </c>
      <c r="EF29" s="46">
        <f>LMdati!EG29/LMdati!$EH29</f>
        <v>0</v>
      </c>
      <c r="EG29" s="47">
        <f>LMdati!EH29</f>
        <v>14</v>
      </c>
      <c r="EH29" s="46">
        <f>LMdati!EI29/LMdati!$EH29</f>
        <v>0.2857142857142857</v>
      </c>
      <c r="EI29" s="46">
        <f>LMdati!EJ29/LMdati!$EH29</f>
        <v>0.5</v>
      </c>
      <c r="EJ29" s="46">
        <f>LMdati!EK29/LMdati!$EH29</f>
        <v>0</v>
      </c>
      <c r="EK29" s="46">
        <f>LMdati!EL29/LMdati!$EH29</f>
        <v>7.1428571428571425E-2</v>
      </c>
      <c r="EL29" s="192">
        <f>LMdati!EM29/LMdati!$EH29</f>
        <v>0.14285714285714285</v>
      </c>
      <c r="EM29" s="46">
        <f>LMdati!EN29/LMdati!$ER29</f>
        <v>0.2</v>
      </c>
      <c r="EN29" s="46">
        <f>LMdati!EO29/LMdati!$ER29</f>
        <v>0.44</v>
      </c>
      <c r="EO29" s="46">
        <f>LMdati!EP29/LMdati!$ER29</f>
        <v>0.2</v>
      </c>
      <c r="EP29" s="46">
        <f>LMdati!EQ29/LMdati!$ER29</f>
        <v>0.16</v>
      </c>
      <c r="EQ29" s="47">
        <f>LMdati!ER29</f>
        <v>25</v>
      </c>
      <c r="ER29" s="46">
        <f>LMdati!ES29/LMdati!$ER29</f>
        <v>0.4</v>
      </c>
      <c r="ES29" s="46">
        <f>LMdati!ET29/LMdati!$ER29</f>
        <v>0.36</v>
      </c>
      <c r="ET29" s="46">
        <f>LMdati!EU29/LMdati!$ER29</f>
        <v>0.12</v>
      </c>
      <c r="EU29" s="46">
        <f>LMdati!EV29/LMdati!$ER29</f>
        <v>0.12</v>
      </c>
      <c r="EV29" s="46">
        <f>LMdati!EW29/LMdati!$ER29</f>
        <v>0</v>
      </c>
    </row>
    <row r="30" spans="1:152" ht="10.5" customHeight="1" x14ac:dyDescent="0.2">
      <c r="A30" s="127">
        <v>431</v>
      </c>
      <c r="B30" s="127"/>
      <c r="C30" s="27">
        <v>48</v>
      </c>
      <c r="D30" s="28" t="s">
        <v>157</v>
      </c>
      <c r="E30" s="27" t="s">
        <v>116</v>
      </c>
      <c r="F30" s="27" t="s">
        <v>153</v>
      </c>
      <c r="G30" s="29">
        <f>LMdati!H30</f>
        <v>17</v>
      </c>
      <c r="H30" s="45">
        <f>LMdati!I30/LMdati!$H30</f>
        <v>0.82352941176470584</v>
      </c>
      <c r="I30" s="45">
        <f>LMdati!J30/LMdati!$H30</f>
        <v>5.8823529411764705E-2</v>
      </c>
      <c r="J30" s="45">
        <f>LMdati!K30/LMdati!$H30</f>
        <v>5.8823529411764705E-2</v>
      </c>
      <c r="K30" s="45">
        <f>LMdati!L30/LMdati!$H30</f>
        <v>0</v>
      </c>
      <c r="L30" s="45">
        <f>LMdati!M30/LMdati!$H30</f>
        <v>5.8823529411764705E-2</v>
      </c>
      <c r="M30" s="243">
        <f>LMdati!N30</f>
        <v>92.411764705882348</v>
      </c>
      <c r="N30" s="29">
        <f>LMdati!O30</f>
        <v>0</v>
      </c>
      <c r="O30" s="45"/>
      <c r="P30" s="45"/>
      <c r="Q30" s="45"/>
      <c r="R30" s="45"/>
      <c r="S30" s="45"/>
      <c r="T30" s="243">
        <f>LMdati!U30</f>
        <v>0</v>
      </c>
      <c r="U30" s="29">
        <f>LMdati!V30</f>
        <v>0</v>
      </c>
      <c r="V30" s="45"/>
      <c r="W30" s="45"/>
      <c r="X30" s="45"/>
      <c r="Y30" s="45"/>
      <c r="Z30" s="45"/>
      <c r="AA30" s="243">
        <f>LMdati!AB30</f>
        <v>0</v>
      </c>
      <c r="AB30" s="29">
        <f>LMdati!AC30</f>
        <v>0</v>
      </c>
      <c r="AC30" s="45"/>
      <c r="AD30" s="45"/>
      <c r="AE30" s="45"/>
      <c r="AF30" s="45"/>
      <c r="AG30" s="45"/>
      <c r="AH30" s="243"/>
      <c r="AI30" s="184">
        <f>LMdati!AJ30/(LMdati!$H30-LMdati!$AM30)</f>
        <v>0.7</v>
      </c>
      <c r="AJ30" s="184">
        <f>LMdati!AK30/(LMdati!$H30-LMdati!$AM30)</f>
        <v>0.3</v>
      </c>
      <c r="AK30" s="184">
        <f>LMdati!AL30/(LMdati!$H30-LMdati!$AM30)</f>
        <v>0</v>
      </c>
      <c r="AL30" s="184"/>
      <c r="AM30" s="184"/>
      <c r="AN30" s="184"/>
      <c r="AO30" s="184"/>
      <c r="AP30" s="184"/>
      <c r="AQ30" s="184"/>
      <c r="AR30" s="184"/>
      <c r="AS30" s="184"/>
      <c r="AT30" s="184"/>
      <c r="AU30" s="184">
        <f>LMdati!AV30/LMdati!$BC30</f>
        <v>0</v>
      </c>
      <c r="AV30" s="184">
        <f>LMdati!AW30/LMdati!$BC30</f>
        <v>0</v>
      </c>
      <c r="AW30" s="184"/>
      <c r="AX30" s="184"/>
      <c r="AY30" s="184"/>
      <c r="AZ30" s="184"/>
      <c r="BA30" s="30">
        <f>LMdati!BB30</f>
        <v>35</v>
      </c>
      <c r="BB30" s="30">
        <f>LMdati!BC30</f>
        <v>13</v>
      </c>
      <c r="BC30" s="30"/>
      <c r="BD30" s="30"/>
      <c r="BE30" s="46">
        <f>LMdati!BF30/(SUM(LMdati!$BF30:$BI30))</f>
        <v>5.2631578947368418E-2</v>
      </c>
      <c r="BF30" s="46">
        <f>LMdati!BG30/(SUM(LMdati!$BF30:$BI30))</f>
        <v>0.10526315789473684</v>
      </c>
      <c r="BG30" s="46">
        <f>LMdati!BH30/(SUM(LMdati!$BF30:$BI30))</f>
        <v>0.36842105263157893</v>
      </c>
      <c r="BH30" s="46">
        <f>LMdati!BI30/(SUM(LMdati!$BF30:$BI30))</f>
        <v>0.47368421052631576</v>
      </c>
      <c r="BI30" s="185">
        <f>LMdati!BJ30</f>
        <v>3.263157894736842</v>
      </c>
      <c r="BJ30" s="46">
        <f>LMdati!BK30/(SUM(LMdati!$BK30:$BN30))</f>
        <v>0.21052631578947367</v>
      </c>
      <c r="BK30" s="46">
        <f>LMdati!BL30/(SUM(LMdati!$BK30:$BN30))</f>
        <v>0.26315789473684209</v>
      </c>
      <c r="BL30" s="46">
        <f>LMdati!BM30/(SUM(LMdati!$BK30:$BN30))</f>
        <v>0.47368421052631576</v>
      </c>
      <c r="BM30" s="46">
        <f>LMdati!BN30/(SUM(LMdati!$BK30:$BN30))</f>
        <v>5.2631578947368418E-2</v>
      </c>
      <c r="BN30" s="185">
        <v>2.3684210526315788</v>
      </c>
      <c r="BO30" s="46">
        <f>LMdati!BP30/(SUM(LMdati!$BP30:$BS30))</f>
        <v>0</v>
      </c>
      <c r="BP30" s="46">
        <f>LMdati!BQ30/(SUM(LMdati!$BP30:$BS30))</f>
        <v>0</v>
      </c>
      <c r="BQ30" s="46">
        <f>LMdati!BR30/(SUM(LMdati!$BP30:$BS30))</f>
        <v>0</v>
      </c>
      <c r="BR30" s="46">
        <f>LMdati!BS30/(SUM(LMdati!$BP30:$BS30))</f>
        <v>1</v>
      </c>
      <c r="BS30" s="185">
        <f>LMdati!BT30</f>
        <v>4</v>
      </c>
      <c r="BT30" s="46">
        <f>LMdati!BU30/(SUM(LMdati!$BU30:$BX30))</f>
        <v>0</v>
      </c>
      <c r="BU30" s="46">
        <f>LMdati!BV30/(SUM(LMdati!$BU30:$BX30))</f>
        <v>0</v>
      </c>
      <c r="BV30" s="46">
        <f>LMdati!BW30/(SUM(LMdati!$BU30:$BX30))</f>
        <v>0</v>
      </c>
      <c r="BW30" s="46">
        <f>LMdati!BX30/(SUM(LMdati!$BU30:$BX30))</f>
        <v>1</v>
      </c>
      <c r="BX30" s="187">
        <f>LMdati!BY30</f>
        <v>4</v>
      </c>
      <c r="BY30" s="46">
        <f>LMdati!BZ30/(SUM(LMdati!$BZ30:$CC30))</f>
        <v>6.0606060606060608E-2</v>
      </c>
      <c r="BZ30" s="46">
        <f>LMdati!CA30/(SUM(LMdati!$BZ30:$CC30))</f>
        <v>6.0606060606060608E-2</v>
      </c>
      <c r="CA30" s="46">
        <f>LMdati!CB30/(SUM(LMdati!$BZ30:$CC30))</f>
        <v>0.39393939393939392</v>
      </c>
      <c r="CB30" s="46">
        <f>LMdati!CC30/(SUM(LMdati!$BZ30:$CC30))</f>
        <v>0.48484848484848486</v>
      </c>
      <c r="CC30" s="185">
        <f>LMdati!CD30</f>
        <v>3.3030303030303032</v>
      </c>
      <c r="CD30" s="46">
        <f>LMdati!CE30/(SUM(LMdati!$CE30:$CH30))</f>
        <v>6.0606060606060608E-2</v>
      </c>
      <c r="CE30" s="46">
        <f>LMdati!CF30/(SUM(LMdati!$CE30:$CH30))</f>
        <v>0.15151515151515152</v>
      </c>
      <c r="CF30" s="46">
        <f>LMdati!CG30/(SUM(LMdati!$CE30:$CH30))</f>
        <v>0.33333333333333331</v>
      </c>
      <c r="CG30" s="46">
        <f>LMdati!CH30/(SUM(LMdati!$CE30:$CH30))</f>
        <v>0.45454545454545453</v>
      </c>
      <c r="CH30" s="186">
        <f>LMdati!CI30</f>
        <v>3.1818181818181817</v>
      </c>
      <c r="CI30" s="46">
        <f>LMdati!CJ30/LMdati!$CP30</f>
        <v>0.59090909090909094</v>
      </c>
      <c r="CJ30" s="46">
        <f>LMdati!CK30/LMdati!$CP30</f>
        <v>0.27272727272727271</v>
      </c>
      <c r="CK30" s="46">
        <f>LMdati!CL30/LMdati!$CP30</f>
        <v>4.5454545454545456E-2</v>
      </c>
      <c r="CL30" s="46">
        <f>LMdati!CM30/LMdati!$CP30</f>
        <v>9.0909090909090912E-2</v>
      </c>
      <c r="CM30" s="46">
        <f>LMdati!CN30/LMdati!$CP30</f>
        <v>0</v>
      </c>
      <c r="CN30" s="244">
        <f>LMdati!CO30</f>
        <v>2.6363636363636362</v>
      </c>
      <c r="CO30" s="245">
        <f>LMdati!CP30</f>
        <v>22</v>
      </c>
      <c r="CP30" s="46">
        <f>LMdati!CQ30/LMdati!$CP30</f>
        <v>9.0909090909090912E-2</v>
      </c>
      <c r="CQ30" s="45">
        <f>LMdati!CR30/LMdati!$CP30</f>
        <v>0.36363636363636365</v>
      </c>
      <c r="CR30" s="45">
        <f>LMdati!CS30/LMdati!$CP30</f>
        <v>0.5</v>
      </c>
      <c r="CS30" s="45">
        <f>LMdati!CT30/LMdati!$CP30</f>
        <v>4.5454545454545456E-2</v>
      </c>
      <c r="CT30" s="193">
        <f>LMdati!CU30</f>
        <v>100.27272727272727</v>
      </c>
      <c r="CU30" s="46">
        <f>LMdati!CV30/LMdati!$DB30</f>
        <v>1</v>
      </c>
      <c r="CV30" s="46">
        <f>LMdati!CW30/LMdati!$DB30</f>
        <v>0</v>
      </c>
      <c r="CW30" s="46">
        <f>LMdati!CX30/LMdati!$DB30</f>
        <v>0</v>
      </c>
      <c r="CX30" s="46">
        <f>LMdati!CY30/LMdati!$DB30</f>
        <v>0</v>
      </c>
      <c r="CY30" s="46">
        <f>LMdati!CZ30/LMdati!$DB30</f>
        <v>0</v>
      </c>
      <c r="CZ30" s="244">
        <f>LMdati!DA30</f>
        <v>2</v>
      </c>
      <c r="DA30" s="245">
        <f>LMdati!DB30</f>
        <v>8</v>
      </c>
      <c r="DB30" s="46">
        <f>LMdati!DC30/LMdati!$DB30</f>
        <v>0</v>
      </c>
      <c r="DC30" s="45">
        <f>LMdati!DD30/LMdati!$DB30</f>
        <v>0.125</v>
      </c>
      <c r="DD30" s="45">
        <f>LMdati!DE30/LMdati!$DB30</f>
        <v>0.875</v>
      </c>
      <c r="DE30" s="45">
        <f>LMdati!DF30/LMdati!$DB30</f>
        <v>0</v>
      </c>
      <c r="DF30" s="193">
        <f>LMdati!DG30</f>
        <v>103.75</v>
      </c>
      <c r="DG30" s="46">
        <f>LMdati!DH30/LMdati!$DN30</f>
        <v>0</v>
      </c>
      <c r="DH30" s="46">
        <f>LMdati!DI30/LMdati!$DN30</f>
        <v>1</v>
      </c>
      <c r="DI30" s="46">
        <f>LMdati!DJ30/LMdati!$DN30</f>
        <v>0</v>
      </c>
      <c r="DJ30" s="46">
        <f>LMdati!DK30/LMdati!$DN30</f>
        <v>0</v>
      </c>
      <c r="DK30" s="46">
        <f>LMdati!DL30/LMdati!$DN30</f>
        <v>0</v>
      </c>
      <c r="DL30" s="244">
        <f>LMdati!DM30</f>
        <v>3</v>
      </c>
      <c r="DM30" s="245">
        <f>LMdati!DN30</f>
        <v>1</v>
      </c>
      <c r="DN30" s="46">
        <f>LMdati!DO30/LMdati!$DN30</f>
        <v>1</v>
      </c>
      <c r="DO30" s="45">
        <f>LMdati!DP30/LMdati!$DN30</f>
        <v>0</v>
      </c>
      <c r="DP30" s="45">
        <f>LMdati!DQ30/LMdati!$DN30</f>
        <v>0</v>
      </c>
      <c r="DQ30" s="45">
        <f>LMdati!DR30/LMdati!$DN30</f>
        <v>0</v>
      </c>
      <c r="DR30" s="193">
        <f>LMdati!DS30</f>
        <v>89</v>
      </c>
      <c r="DS30" s="46">
        <f>LMdati!DT30/LMdati!$DX30</f>
        <v>0.52173913043478259</v>
      </c>
      <c r="DT30" s="46">
        <f>LMdati!DU30/LMdati!$DX30</f>
        <v>0.30434782608695654</v>
      </c>
      <c r="DU30" s="46">
        <f>LMdati!DV30/LMdati!$DX30</f>
        <v>0.13043478260869565</v>
      </c>
      <c r="DV30" s="46">
        <f>LMdati!DW30/LMdati!$DX30</f>
        <v>4.3478260869565216E-2</v>
      </c>
      <c r="DW30" s="47">
        <f>LMdati!DX30</f>
        <v>23</v>
      </c>
      <c r="DX30" s="46">
        <f>LMdati!DY30/LMdati!$DX30</f>
        <v>0.56521739130434778</v>
      </c>
      <c r="DY30" s="46">
        <f>LMdati!DZ30/LMdati!$DX30</f>
        <v>0.30434782608695654</v>
      </c>
      <c r="DZ30" s="46">
        <f>LMdati!EA30/LMdati!$DX30</f>
        <v>4.3478260869565216E-2</v>
      </c>
      <c r="EA30" s="46">
        <f>LMdati!EB30/LMdati!$DX30</f>
        <v>4.3478260869565216E-2</v>
      </c>
      <c r="EB30" s="192">
        <f>LMdati!EC30/LMdati!$DX30</f>
        <v>4.3478260869565216E-2</v>
      </c>
      <c r="EC30" s="46">
        <f>LMdati!ED30/LMdati!$EH30</f>
        <v>0.1111111111111111</v>
      </c>
      <c r="ED30" s="46">
        <f>LMdati!EE30/LMdati!$EH30</f>
        <v>0.66666666666666663</v>
      </c>
      <c r="EE30" s="46">
        <f>LMdati!EF30/LMdati!$EH30</f>
        <v>0.22222222222222221</v>
      </c>
      <c r="EF30" s="46">
        <f>LMdati!EG30/LMdati!$EH30</f>
        <v>0</v>
      </c>
      <c r="EG30" s="47">
        <f>LMdati!EH30</f>
        <v>9</v>
      </c>
      <c r="EH30" s="46">
        <f>LMdati!EI30/LMdati!$EH30</f>
        <v>0.55555555555555558</v>
      </c>
      <c r="EI30" s="46">
        <f>LMdati!EJ30/LMdati!$EH30</f>
        <v>0.22222222222222221</v>
      </c>
      <c r="EJ30" s="46">
        <f>LMdati!EK30/LMdati!$EH30</f>
        <v>0.1111111111111111</v>
      </c>
      <c r="EK30" s="46">
        <f>LMdati!EL30/LMdati!$EH30</f>
        <v>0.1111111111111111</v>
      </c>
      <c r="EL30" s="192">
        <f>LMdati!EM30/LMdati!$EH30</f>
        <v>0</v>
      </c>
      <c r="EM30" s="46">
        <f>LMdati!EN30/LMdati!$ER30</f>
        <v>0</v>
      </c>
      <c r="EN30" s="46">
        <f>LMdati!EO30/LMdati!$ER30</f>
        <v>1</v>
      </c>
      <c r="EO30" s="46">
        <f>LMdati!EP30/LMdati!$ER30</f>
        <v>0</v>
      </c>
      <c r="EP30" s="46">
        <f>LMdati!EQ30/LMdati!$ER30</f>
        <v>0</v>
      </c>
      <c r="EQ30" s="47">
        <f>LMdati!ER30</f>
        <v>1</v>
      </c>
      <c r="ER30" s="46">
        <f>LMdati!ES30/LMdati!$ER30</f>
        <v>1</v>
      </c>
      <c r="ES30" s="46">
        <f>LMdati!ET30/LMdati!$ER30</f>
        <v>0</v>
      </c>
      <c r="ET30" s="46">
        <f>LMdati!EU30/LMdati!$ER30</f>
        <v>0</v>
      </c>
      <c r="EU30" s="46">
        <f>LMdati!EV30/LMdati!$ER30</f>
        <v>0</v>
      </c>
      <c r="EV30" s="46">
        <f>LMdati!EW30/LMdati!$ER30</f>
        <v>0</v>
      </c>
    </row>
    <row r="31" spans="1:152" ht="10.5" customHeight="1" x14ac:dyDescent="0.2">
      <c r="A31" s="127">
        <v>473</v>
      </c>
      <c r="B31" s="127"/>
      <c r="C31" s="27">
        <v>50</v>
      </c>
      <c r="D31" s="28" t="s">
        <v>259</v>
      </c>
      <c r="E31" s="27" t="s">
        <v>111</v>
      </c>
      <c r="F31" s="27" t="s">
        <v>165</v>
      </c>
      <c r="G31" s="29">
        <f>LMdati!H31</f>
        <v>102</v>
      </c>
      <c r="H31" s="45">
        <f>LMdati!I31/LMdati!$H31</f>
        <v>0.24509803921568626</v>
      </c>
      <c r="I31" s="45">
        <f>LMdati!J31/LMdati!$H31</f>
        <v>0.21568627450980393</v>
      </c>
      <c r="J31" s="45">
        <f>LMdati!K31/LMdati!$H31</f>
        <v>0.27450980392156865</v>
      </c>
      <c r="K31" s="45">
        <f>LMdati!L31/LMdati!$H31</f>
        <v>1.9607843137254902E-2</v>
      </c>
      <c r="L31" s="45">
        <f>LMdati!M31/LMdati!$H31</f>
        <v>0.24509803921568626</v>
      </c>
      <c r="M31" s="243">
        <f>LMdati!N31</f>
        <v>97.631578947368425</v>
      </c>
      <c r="N31" s="29">
        <f>LMdati!O31</f>
        <v>156</v>
      </c>
      <c r="O31" s="45">
        <f>LMdati!P31/LMdati!$O31</f>
        <v>0.22435897435897437</v>
      </c>
      <c r="P31" s="45">
        <f>LMdati!Q31/LMdati!$O31</f>
        <v>0.27564102564102566</v>
      </c>
      <c r="Q31" s="45">
        <f>LMdati!R31/LMdati!$O31</f>
        <v>0.22435897435897437</v>
      </c>
      <c r="R31" s="45">
        <f>LMdati!S31/LMdati!$O31</f>
        <v>6.41025641025641E-3</v>
      </c>
      <c r="S31" s="45">
        <f>LMdati!T31/LMdati!$O31</f>
        <v>0.26923076923076922</v>
      </c>
      <c r="T31" s="243">
        <f>LMdati!U31</f>
        <v>97.426086956521743</v>
      </c>
      <c r="U31" s="29">
        <f>LMdati!V31</f>
        <v>181</v>
      </c>
      <c r="V31" s="45">
        <f>LMdati!W31/LMdati!$V31</f>
        <v>0.22651933701657459</v>
      </c>
      <c r="W31" s="45">
        <f>LMdati!X31/LMdati!$V31</f>
        <v>0.2983425414364641</v>
      </c>
      <c r="X31" s="45">
        <f>LMdati!Y31/LMdati!$V31</f>
        <v>0.24861878453038674</v>
      </c>
      <c r="Y31" s="45">
        <f>LMdati!Z31/LMdati!$V31</f>
        <v>5.5248618784530384E-3</v>
      </c>
      <c r="Z31" s="45">
        <f>LMdati!AA31/LMdati!$V31</f>
        <v>0.22099447513812154</v>
      </c>
      <c r="AA31" s="243">
        <f>LMdati!AB31</f>
        <v>95.23571428571428</v>
      </c>
      <c r="AB31" s="29">
        <f>LMdati!AC31</f>
        <v>168</v>
      </c>
      <c r="AC31" s="45">
        <f>LMdati!AD31/LMdati!$AC31</f>
        <v>0.21428571428571427</v>
      </c>
      <c r="AD31" s="45">
        <f>LMdati!AE31/LMdati!$AC31</f>
        <v>0.27380952380952384</v>
      </c>
      <c r="AE31" s="45">
        <f>LMdati!AF31/LMdati!$AC31</f>
        <v>0.30952380952380953</v>
      </c>
      <c r="AF31" s="45">
        <f>LMdati!AG31/LMdati!$AC31</f>
        <v>5.9523809523809521E-3</v>
      </c>
      <c r="AG31" s="45">
        <f>LMdati!AH31/LMdati!$AC31</f>
        <v>0.19642857142857142</v>
      </c>
      <c r="AH31" s="243">
        <f>LMdati!AI31</f>
        <v>95.294964028776974</v>
      </c>
      <c r="AI31" s="184">
        <f>LMdati!AJ31/(LMdati!$H31-LMdati!$AM31)</f>
        <v>0.676056338028169</v>
      </c>
      <c r="AJ31" s="184">
        <f>LMdati!AK31/(LMdati!$H31-LMdati!$AM31)</f>
        <v>0.26760563380281688</v>
      </c>
      <c r="AK31" s="184">
        <f>LMdati!AL31/(LMdati!$H31-LMdati!$AM31)</f>
        <v>5.6338028169014086E-2</v>
      </c>
      <c r="AL31" s="184"/>
      <c r="AM31" s="184">
        <f>LMdati!AN31/(LMdati!$O31-LMdati!$AQ31)</f>
        <v>0.68644067796610164</v>
      </c>
      <c r="AN31" s="184">
        <f>LMdati!AO31/(LMdati!$O31-LMdati!$AQ31)</f>
        <v>0.29661016949152541</v>
      </c>
      <c r="AO31" s="184">
        <f>LMdati!AP31/(LMdati!$O31-LMdati!$AQ31)</f>
        <v>1.6949152542372881E-2</v>
      </c>
      <c r="AP31" s="184"/>
      <c r="AQ31" s="184">
        <f>LMdati!AR31/(LMdati!$V31-LMdati!$AU31)</f>
        <v>0.56390977443609025</v>
      </c>
      <c r="AR31" s="184">
        <f>LMdati!AS31/(LMdati!$V31-LMdati!$AU31)</f>
        <v>0.38345864661654133</v>
      </c>
      <c r="AS31" s="184">
        <f>LMdati!AT31/(LMdati!$V31-LMdati!$AU31)</f>
        <v>5.2631578947368418E-2</v>
      </c>
      <c r="AT31" s="184"/>
      <c r="AU31" s="184">
        <f>LMdati!AV31/LMdati!$BC31</f>
        <v>3.968253968253968E-2</v>
      </c>
      <c r="AV31" s="184">
        <f>LMdati!AW31/LMdati!$BC31</f>
        <v>4.3650793650793648E-2</v>
      </c>
      <c r="AW31" s="184">
        <f>LMdati!AX31/LMdati!$BD31</f>
        <v>8.1818181818181818E-2</v>
      </c>
      <c r="AX31" s="184">
        <f>LMdati!AY31/LMdati!$BD31</f>
        <v>3.0303030303030304E-2</v>
      </c>
      <c r="AY31" s="184">
        <f>LMdati!AZ31/LMdati!$BE31</f>
        <v>0.12316715542521994</v>
      </c>
      <c r="AZ31" s="184">
        <f>LMdati!BA31/LMdati!$BE31</f>
        <v>4.398826979472141E-2</v>
      </c>
      <c r="BA31" s="30">
        <f>LMdati!BB31</f>
        <v>189</v>
      </c>
      <c r="BB31" s="30">
        <f>LMdati!BC31</f>
        <v>252</v>
      </c>
      <c r="BC31" s="30">
        <f>LMdati!BD31</f>
        <v>330</v>
      </c>
      <c r="BD31" s="30">
        <f>LMdati!BE31</f>
        <v>341</v>
      </c>
      <c r="BE31" s="46">
        <f>LMdati!BF31/(SUM(LMdati!$BF31:$BI31))</f>
        <v>2.5392083644510829E-2</v>
      </c>
      <c r="BF31" s="46">
        <f>LMdati!BG31/(SUM(LMdati!$BF31:$BI31))</f>
        <v>0.10903659447348768</v>
      </c>
      <c r="BG31" s="46">
        <f>LMdati!BH31/(SUM(LMdati!$BF31:$BI31))</f>
        <v>0.38237490664675133</v>
      </c>
      <c r="BH31" s="46">
        <f>LMdati!BI31/(SUM(LMdati!$BF31:$BI31))</f>
        <v>0.4831964152352502</v>
      </c>
      <c r="BI31" s="185">
        <f>LMdati!BJ31</f>
        <v>3.3233756534727408</v>
      </c>
      <c r="BJ31" s="46">
        <f>LMdati!BK31/(SUM(LMdati!$BK31:$BN31))</f>
        <v>5.6011949215832711E-2</v>
      </c>
      <c r="BK31" s="46">
        <f>LMdati!BL31/(SUM(LMdati!$BK31:$BN31))</f>
        <v>0.13069454817027631</v>
      </c>
      <c r="BL31" s="46">
        <f>LMdati!BM31/(SUM(LMdati!$BK31:$BN31))</f>
        <v>0.44958924570575054</v>
      </c>
      <c r="BM31" s="46">
        <f>LMdati!BN31/(SUM(LMdati!$BK31:$BN31))</f>
        <v>0.3637042569081404</v>
      </c>
      <c r="BN31" s="185">
        <v>3.1209858103061987</v>
      </c>
      <c r="BO31" s="46">
        <f>LMdati!BP31/(SUM(LMdati!$BP31:$BS31))</f>
        <v>2.4004683840749413E-2</v>
      </c>
      <c r="BP31" s="46">
        <f>LMdati!BQ31/(SUM(LMdati!$BP31:$BS31))</f>
        <v>8.899297423887588E-2</v>
      </c>
      <c r="BQ31" s="46">
        <f>LMdati!BR31/(SUM(LMdati!$BP31:$BS31))</f>
        <v>0.41861826697892274</v>
      </c>
      <c r="BR31" s="46">
        <f>LMdati!BS31/(SUM(LMdati!$BP31:$BS31))</f>
        <v>0.46838407494145201</v>
      </c>
      <c r="BS31" s="185">
        <f>LMdati!BT31</f>
        <v>3.3313817330210771</v>
      </c>
      <c r="BT31" s="46">
        <f>LMdati!BU31/(SUM(LMdati!$BU31:$BX31))</f>
        <v>6.0304449648711941E-2</v>
      </c>
      <c r="BU31" s="46">
        <f>LMdati!BV31/(SUM(LMdati!$BU31:$BX31))</f>
        <v>0.12939110070257612</v>
      </c>
      <c r="BV31" s="46">
        <f>LMdati!BW31/(SUM(LMdati!$BU31:$BX31))</f>
        <v>0.45199063231850117</v>
      </c>
      <c r="BW31" s="46">
        <f>LMdati!BX31/(SUM(LMdati!$BU31:$BX31))</f>
        <v>0.35831381733021078</v>
      </c>
      <c r="BX31" s="187">
        <f>LMdati!BY31</f>
        <v>3.1083138173302109</v>
      </c>
      <c r="BY31" s="46">
        <f>LMdati!BZ31/(SUM(LMdati!$BZ31:$CC31))</f>
        <v>2.2602321319486866E-2</v>
      </c>
      <c r="BZ31" s="46">
        <f>LMdati!CA31/(SUM(LMdati!$BZ31:$CC31))</f>
        <v>8.7965791081246178E-2</v>
      </c>
      <c r="CA31" s="46">
        <f>LMdati!CB31/(SUM(LMdati!$BZ31:$CC31))</f>
        <v>0.369578497251069</v>
      </c>
      <c r="CB31" s="46">
        <f>LMdati!CC31/(SUM(LMdati!$BZ31:$CC31))</f>
        <v>0.51985339034819789</v>
      </c>
      <c r="CC31" s="185">
        <f>LMdati!CD31</f>
        <v>3.3866829566279781</v>
      </c>
      <c r="CD31" s="46">
        <f>LMdati!CE31/(SUM(LMdati!$CE31:$CH31))</f>
        <v>4.8259010384850337E-2</v>
      </c>
      <c r="CE31" s="46">
        <f>LMdati!CF31/(SUM(LMdati!$CE31:$CH31))</f>
        <v>0.11545510079413561</v>
      </c>
      <c r="CF31" s="46">
        <f>LMdati!CG31/(SUM(LMdati!$CE31:$CH31))</f>
        <v>0.4398289554062309</v>
      </c>
      <c r="CG31" s="46">
        <f>LMdati!CH31/(SUM(LMdati!$CE31:$CH31))</f>
        <v>0.39645693341478316</v>
      </c>
      <c r="CH31" s="186">
        <f>LMdati!CI31</f>
        <v>3.1844838118509466</v>
      </c>
      <c r="CI31" s="46">
        <f>LMdati!CJ31/LMdati!$CP31</f>
        <v>0.53125</v>
      </c>
      <c r="CJ31" s="46">
        <f>LMdati!CK31/LMdati!$CP31</f>
        <v>0.33333333333333331</v>
      </c>
      <c r="CK31" s="46">
        <f>LMdati!CL31/LMdati!$CP31</f>
        <v>7.2916666666666671E-2</v>
      </c>
      <c r="CL31" s="46">
        <f>LMdati!CM31/LMdati!$CP31</f>
        <v>2.0833333333333332E-2</v>
      </c>
      <c r="CM31" s="46">
        <f>LMdati!CN31/LMdati!$CP31</f>
        <v>4.1666666666666664E-2</v>
      </c>
      <c r="CN31" s="244">
        <f>LMdati!CO31</f>
        <v>2.5652173913043477</v>
      </c>
      <c r="CO31" s="245">
        <f>LMdati!CP31</f>
        <v>96</v>
      </c>
      <c r="CP31" s="46">
        <f>LMdati!CQ31/LMdati!$CP31</f>
        <v>0.16666666666666666</v>
      </c>
      <c r="CQ31" s="45">
        <f>LMdati!CR31/LMdati!$CP31</f>
        <v>0.27083333333333331</v>
      </c>
      <c r="CR31" s="45">
        <f>LMdati!CS31/LMdati!$CP31</f>
        <v>0.35416666666666669</v>
      </c>
      <c r="CS31" s="45">
        <f>LMdati!CT31/LMdati!$CP31</f>
        <v>0.20833333333333334</v>
      </c>
      <c r="CT31" s="193">
        <f>LMdati!CU31</f>
        <v>100.65625</v>
      </c>
      <c r="CU31" s="46">
        <f>LMdati!CV31/LMdati!$DB31</f>
        <v>0.5444444444444444</v>
      </c>
      <c r="CV31" s="46">
        <f>LMdati!CW31/LMdati!$DB31</f>
        <v>0.33333333333333331</v>
      </c>
      <c r="CW31" s="46">
        <f>LMdati!CX31/LMdati!$DB31</f>
        <v>2.2222222222222223E-2</v>
      </c>
      <c r="CX31" s="46">
        <f>LMdati!CY31/LMdati!$DB31</f>
        <v>3.3333333333333333E-2</v>
      </c>
      <c r="CY31" s="46">
        <f>LMdati!CZ31/LMdati!$DB31</f>
        <v>6.6666666666666666E-2</v>
      </c>
      <c r="CZ31" s="244">
        <f>LMdati!DA31</f>
        <v>2.5119047619047619</v>
      </c>
      <c r="DA31" s="245">
        <f>LMdati!DB31</f>
        <v>90</v>
      </c>
      <c r="DB31" s="46">
        <f>LMdati!DC31/LMdati!$DB31</f>
        <v>0.14444444444444443</v>
      </c>
      <c r="DC31" s="45">
        <f>LMdati!DD31/LMdati!$DB31</f>
        <v>0.27777777777777779</v>
      </c>
      <c r="DD31" s="45">
        <f>LMdati!DE31/LMdati!$DB31</f>
        <v>0.41111111111111109</v>
      </c>
      <c r="DE31" s="45">
        <f>LMdati!DF31/LMdati!$DB31</f>
        <v>0.16666666666666666</v>
      </c>
      <c r="DF31" s="193">
        <f>LMdati!DG31</f>
        <v>101.28888888888889</v>
      </c>
      <c r="DG31" s="46">
        <f>LMdati!DH31/LMdati!$DN31</f>
        <v>0.70992366412213737</v>
      </c>
      <c r="DH31" s="46">
        <f>LMdati!DI31/LMdati!$DN31</f>
        <v>0.19083969465648856</v>
      </c>
      <c r="DI31" s="46">
        <f>LMdati!DJ31/LMdati!$DN31</f>
        <v>1.5267175572519083E-2</v>
      </c>
      <c r="DJ31" s="46">
        <f>LMdati!DK31/LMdati!$DN31</f>
        <v>3.0534351145038167E-2</v>
      </c>
      <c r="DK31" s="46">
        <f>LMdati!DL31/LMdati!$DN31</f>
        <v>5.3435114503816793E-2</v>
      </c>
      <c r="DL31" s="244">
        <f>LMdati!DM31</f>
        <v>2.3306451612903225</v>
      </c>
      <c r="DM31" s="245">
        <f>LMdati!DN31</f>
        <v>131</v>
      </c>
      <c r="DN31" s="46">
        <f>LMdati!DO31/LMdati!$DN31</f>
        <v>8.3969465648854963E-2</v>
      </c>
      <c r="DO31" s="45">
        <f>LMdati!DP31/LMdati!$DN31</f>
        <v>0.14503816793893129</v>
      </c>
      <c r="DP31" s="45">
        <f>LMdati!DQ31/LMdati!$DN31</f>
        <v>0.54961832061068705</v>
      </c>
      <c r="DQ31" s="45">
        <f>LMdati!DR31/LMdati!$DN31</f>
        <v>0.22137404580152673</v>
      </c>
      <c r="DR31" s="193">
        <f>LMdati!DS31</f>
        <v>103.59410371150302</v>
      </c>
      <c r="DS31" s="46">
        <f>LMdati!DT31/LMdati!$DX31</f>
        <v>0.46464646464646464</v>
      </c>
      <c r="DT31" s="46">
        <f>LMdati!DU31/LMdati!$DX31</f>
        <v>0.47474747474747475</v>
      </c>
      <c r="DU31" s="46">
        <f>LMdati!DV31/LMdati!$DX31</f>
        <v>6.0606060606060608E-2</v>
      </c>
      <c r="DV31" s="46">
        <f>LMdati!DW31/LMdati!$DX31</f>
        <v>0</v>
      </c>
      <c r="DW31" s="47">
        <f>LMdati!DX31</f>
        <v>99</v>
      </c>
      <c r="DX31" s="46">
        <f>LMdati!DY31/LMdati!$DX31</f>
        <v>0.81818181818181823</v>
      </c>
      <c r="DY31" s="46">
        <f>LMdati!DZ31/LMdati!$DX31</f>
        <v>0.12121212121212122</v>
      </c>
      <c r="DZ31" s="46">
        <f>LMdati!EA31/LMdati!$DX31</f>
        <v>4.0404040404040407E-2</v>
      </c>
      <c r="EA31" s="46">
        <f>LMdati!EB31/LMdati!$DX31</f>
        <v>1.0101010101010102E-2</v>
      </c>
      <c r="EB31" s="192">
        <f>LMdati!EC31/LMdati!$DX31</f>
        <v>1.0101010101010102E-2</v>
      </c>
      <c r="EC31" s="46">
        <f>LMdati!ED31/LMdati!$EH31</f>
        <v>0.44827586206896552</v>
      </c>
      <c r="ED31" s="46">
        <f>LMdati!EE31/LMdati!$EH31</f>
        <v>0.45977011494252873</v>
      </c>
      <c r="EE31" s="46">
        <f>LMdati!EF31/LMdati!$EH31</f>
        <v>9.1954022988505746E-2</v>
      </c>
      <c r="EF31" s="46">
        <f>LMdati!EG31/LMdati!$EH31</f>
        <v>0</v>
      </c>
      <c r="EG31" s="47">
        <f>LMdati!EH31</f>
        <v>87</v>
      </c>
      <c r="EH31" s="46">
        <f>LMdati!EI31/LMdati!$EH31</f>
        <v>0.71264367816091956</v>
      </c>
      <c r="EI31" s="46">
        <f>LMdati!EJ31/LMdati!$EH31</f>
        <v>0.19540229885057472</v>
      </c>
      <c r="EJ31" s="46">
        <f>LMdati!EK31/LMdati!$EH31</f>
        <v>4.5977011494252873E-2</v>
      </c>
      <c r="EK31" s="46">
        <f>LMdati!EL31/LMdati!$EH31</f>
        <v>3.4482758620689655E-2</v>
      </c>
      <c r="EL31" s="192">
        <f>LMdati!EM31/LMdati!$EH31</f>
        <v>1.1494252873563218E-2</v>
      </c>
      <c r="EM31" s="46">
        <f>LMdati!EN31/LMdati!$ER31</f>
        <v>0.375</v>
      </c>
      <c r="EN31" s="46">
        <f>LMdati!EO31/LMdati!$ER31</f>
        <v>0.5083333333333333</v>
      </c>
      <c r="EO31" s="46">
        <f>LMdati!EP31/LMdati!$ER31</f>
        <v>0.1</v>
      </c>
      <c r="EP31" s="46">
        <f>LMdati!EQ31/LMdati!$ER31</f>
        <v>1.6666666666666666E-2</v>
      </c>
      <c r="EQ31" s="47">
        <f>LMdati!ER31</f>
        <v>120</v>
      </c>
      <c r="ER31" s="46">
        <f>LMdati!ES31/LMdati!$ER31</f>
        <v>0.65</v>
      </c>
      <c r="ES31" s="46">
        <f>LMdati!ET31/LMdati!$ER31</f>
        <v>0.2</v>
      </c>
      <c r="ET31" s="46">
        <f>LMdati!EU31/LMdati!$ER31</f>
        <v>3.3333333333333333E-2</v>
      </c>
      <c r="EU31" s="46">
        <f>LMdati!EV31/LMdati!$ER31</f>
        <v>9.166666666666666E-2</v>
      </c>
      <c r="EV31" s="46">
        <f>LMdati!EW31/LMdati!$ER31</f>
        <v>2.5000000000000001E-2</v>
      </c>
    </row>
    <row r="32" spans="1:152" ht="10.5" customHeight="1" x14ac:dyDescent="0.2">
      <c r="A32" s="127">
        <v>476</v>
      </c>
      <c r="B32" s="127"/>
      <c r="C32" s="27">
        <v>51</v>
      </c>
      <c r="D32" s="28" t="s">
        <v>260</v>
      </c>
      <c r="E32" s="27" t="s">
        <v>111</v>
      </c>
      <c r="F32" s="27" t="s">
        <v>165</v>
      </c>
      <c r="G32" s="29">
        <f>LMdati!H32</f>
        <v>73</v>
      </c>
      <c r="H32" s="45">
        <f>LMdati!I32/LMdati!$H32</f>
        <v>0.16438356164383561</v>
      </c>
      <c r="I32" s="45">
        <f>LMdati!J32/LMdati!$H32</f>
        <v>0.41095890410958902</v>
      </c>
      <c r="J32" s="45">
        <f>LMdati!K32/LMdati!$H32</f>
        <v>0.23287671232876711</v>
      </c>
      <c r="K32" s="45">
        <f>LMdati!L32/LMdati!$H32</f>
        <v>1.3698630136986301E-2</v>
      </c>
      <c r="L32" s="45">
        <f>LMdati!M32/LMdati!$H32</f>
        <v>0.17808219178082191</v>
      </c>
      <c r="M32" s="243">
        <f>LMdati!N32</f>
        <v>97.508196721311478</v>
      </c>
      <c r="N32" s="29">
        <f>LMdati!O32</f>
        <v>95</v>
      </c>
      <c r="O32" s="45">
        <f>LMdati!P32/LMdati!$O32</f>
        <v>0.17894736842105263</v>
      </c>
      <c r="P32" s="45">
        <f>LMdati!Q32/LMdati!$O32</f>
        <v>0.29473684210526313</v>
      </c>
      <c r="Q32" s="45">
        <f>LMdati!R32/LMdati!$O32</f>
        <v>0.3473684210526316</v>
      </c>
      <c r="R32" s="45">
        <f>LMdati!S32/LMdati!$O32</f>
        <v>2.1052631578947368E-2</v>
      </c>
      <c r="S32" s="45">
        <f>LMdati!T32/LMdati!$O32</f>
        <v>0.15789473684210525</v>
      </c>
      <c r="T32" s="243">
        <f>LMdati!U32</f>
        <v>97.162499999999994</v>
      </c>
      <c r="U32" s="29">
        <f>LMdati!V32</f>
        <v>95</v>
      </c>
      <c r="V32" s="45">
        <f>LMdati!W32/LMdati!$V32</f>
        <v>0.14736842105263157</v>
      </c>
      <c r="W32" s="45">
        <f>LMdati!X32/LMdati!$V32</f>
        <v>0.29473684210526313</v>
      </c>
      <c r="X32" s="45">
        <f>LMdati!Y32/LMdati!$V32</f>
        <v>0.43157894736842106</v>
      </c>
      <c r="Y32" s="45">
        <f>LMdati!Z32/LMdati!$V32</f>
        <v>1.0526315789473684E-2</v>
      </c>
      <c r="Z32" s="45">
        <f>LMdati!AA32/LMdati!$V32</f>
        <v>0.11578947368421053</v>
      </c>
      <c r="AA32" s="243">
        <f>LMdati!AB32</f>
        <v>98.593023255813947</v>
      </c>
      <c r="AB32" s="29">
        <f>LMdati!AC32</f>
        <v>125</v>
      </c>
      <c r="AC32" s="45">
        <f>LMdati!AD32/LMdati!$AC32</f>
        <v>0.20799999999999999</v>
      </c>
      <c r="AD32" s="45">
        <f>LMdati!AE32/LMdati!$AC32</f>
        <v>0.23200000000000001</v>
      </c>
      <c r="AE32" s="45">
        <f>LMdati!AF32/LMdati!$AC32</f>
        <v>0.312</v>
      </c>
      <c r="AF32" s="45">
        <f>LMdati!AG32/LMdati!$AC32</f>
        <v>0</v>
      </c>
      <c r="AG32" s="45">
        <f>LMdati!AH32/LMdati!$AC32</f>
        <v>0.248</v>
      </c>
      <c r="AH32" s="243">
        <f>LMdati!AI32</f>
        <v>98.818181818181813</v>
      </c>
      <c r="AI32" s="184">
        <f>LMdati!AJ32/(LMdati!$H32-LMdati!$AM32)</f>
        <v>0.2982456140350877</v>
      </c>
      <c r="AJ32" s="184">
        <f>LMdati!AK32/(LMdati!$H32-LMdati!$AM32)</f>
        <v>0.68421052631578949</v>
      </c>
      <c r="AK32" s="184">
        <f>LMdati!AL32/(LMdati!$H32-LMdati!$AM32)</f>
        <v>1.7543859649122806E-2</v>
      </c>
      <c r="AL32" s="184"/>
      <c r="AM32" s="184">
        <f>LMdati!AN32/(LMdati!$O32-LMdati!$AQ32)</f>
        <v>0.38961038961038963</v>
      </c>
      <c r="AN32" s="184">
        <f>LMdati!AO32/(LMdati!$O32-LMdati!$AQ32)</f>
        <v>0.55844155844155841</v>
      </c>
      <c r="AO32" s="184">
        <f>LMdati!AP32/(LMdati!$O32-LMdati!$AQ32)</f>
        <v>5.1948051948051951E-2</v>
      </c>
      <c r="AP32" s="184"/>
      <c r="AQ32" s="184">
        <f>LMdati!AR32/(LMdati!$V32-LMdati!$AU32)</f>
        <v>0.31818181818181818</v>
      </c>
      <c r="AR32" s="184">
        <f>LMdati!AS32/(LMdati!$V32-LMdati!$AU32)</f>
        <v>0.66666666666666663</v>
      </c>
      <c r="AS32" s="184">
        <f>LMdati!AT32/(LMdati!$V32-LMdati!$AU32)</f>
        <v>1.5151515151515152E-2</v>
      </c>
      <c r="AT32" s="184"/>
      <c r="AU32" s="184">
        <f>LMdati!AV32/LMdati!$BC32</f>
        <v>7.2289156626506021E-2</v>
      </c>
      <c r="AV32" s="184">
        <f>LMdati!AW32/LMdati!$BC32</f>
        <v>4.8192771084337352E-2</v>
      </c>
      <c r="AW32" s="184">
        <f>LMdati!AX32/LMdati!$BD32</f>
        <v>6.4516129032258063E-2</v>
      </c>
      <c r="AX32" s="184">
        <f>LMdati!AY32/LMdati!$BD32</f>
        <v>5.3763440860215055E-2</v>
      </c>
      <c r="AY32" s="184">
        <f>LMdati!AZ32/LMdati!$BE32</f>
        <v>5.5813953488372092E-2</v>
      </c>
      <c r="AZ32" s="184">
        <f>LMdati!BA32/LMdati!$BE32</f>
        <v>0.10697674418604651</v>
      </c>
      <c r="BA32" s="30">
        <f>LMdati!BB32</f>
        <v>168</v>
      </c>
      <c r="BB32" s="30">
        <f>LMdati!BC32</f>
        <v>166</v>
      </c>
      <c r="BC32" s="30">
        <f>LMdati!BD32</f>
        <v>186</v>
      </c>
      <c r="BD32" s="30">
        <f>LMdati!BE32</f>
        <v>215</v>
      </c>
      <c r="BE32" s="46">
        <f>LMdati!BF32/(SUM(LMdati!$BF32:$BI32))</f>
        <v>8.5836909871244635E-3</v>
      </c>
      <c r="BF32" s="46">
        <f>LMdati!BG32/(SUM(LMdati!$BF32:$BI32))</f>
        <v>4.8640915593705293E-2</v>
      </c>
      <c r="BG32" s="46">
        <f>LMdati!BH32/(SUM(LMdati!$BF32:$BI32))</f>
        <v>0.3676680972818312</v>
      </c>
      <c r="BH32" s="46">
        <f>LMdati!BI32/(SUM(LMdati!$BF32:$BI32))</f>
        <v>0.57510729613733902</v>
      </c>
      <c r="BI32" s="185">
        <f>LMdati!BJ32</f>
        <v>3.5092989985693848</v>
      </c>
      <c r="BJ32" s="46">
        <f>LMdati!BK32/(SUM(LMdati!$BK32:$BN32))</f>
        <v>4.4349070100143065E-2</v>
      </c>
      <c r="BK32" s="46">
        <f>LMdati!BL32/(SUM(LMdati!$BK32:$BN32))</f>
        <v>0.10014306151645208</v>
      </c>
      <c r="BL32" s="46">
        <f>LMdati!BM32/(SUM(LMdati!$BK32:$BN32))</f>
        <v>0.38340486409155938</v>
      </c>
      <c r="BM32" s="46">
        <f>LMdati!BN32/(SUM(LMdati!$BK32:$BN32))</f>
        <v>0.47210300429184548</v>
      </c>
      <c r="BN32" s="185">
        <v>3.2832618025751072</v>
      </c>
      <c r="BO32" s="46">
        <f>LMdati!BP32/(SUM(LMdati!$BP32:$BS32))</f>
        <v>1.3003901170351105E-2</v>
      </c>
      <c r="BP32" s="46">
        <f>LMdati!BQ32/(SUM(LMdati!$BP32:$BS32))</f>
        <v>5.9817945383615082E-2</v>
      </c>
      <c r="BQ32" s="46">
        <f>LMdati!BR32/(SUM(LMdati!$BP32:$BS32))</f>
        <v>0.33159947984395316</v>
      </c>
      <c r="BR32" s="46">
        <f>LMdati!BS32/(SUM(LMdati!$BP32:$BS32))</f>
        <v>0.59557867360208061</v>
      </c>
      <c r="BS32" s="185">
        <f>LMdati!BT32</f>
        <v>3.5097529258777631</v>
      </c>
      <c r="BT32" s="46">
        <f>LMdati!BU32/(SUM(LMdati!$BU32:$BX32))</f>
        <v>5.2015604681404419E-2</v>
      </c>
      <c r="BU32" s="46">
        <f>LMdati!BV32/(SUM(LMdati!$BU32:$BX32))</f>
        <v>9.2327698309492848E-2</v>
      </c>
      <c r="BV32" s="46">
        <f>LMdati!BW32/(SUM(LMdati!$BU32:$BX32))</f>
        <v>0.36020806241872561</v>
      </c>
      <c r="BW32" s="46">
        <f>LMdati!BX32/(SUM(LMdati!$BU32:$BX32))</f>
        <v>0.49544863459037713</v>
      </c>
      <c r="BX32" s="187">
        <f>LMdati!BY32</f>
        <v>3.2990897269180754</v>
      </c>
      <c r="BY32" s="46">
        <f>LMdati!BZ32/(SUM(LMdati!$BZ32:$CC32))</f>
        <v>1.5494636471990465E-2</v>
      </c>
      <c r="BZ32" s="46">
        <f>LMdati!CA32/(SUM(LMdati!$BZ32:$CC32))</f>
        <v>8.8200238379022647E-2</v>
      </c>
      <c r="CA32" s="46">
        <f>LMdati!CB32/(SUM(LMdati!$BZ32:$CC32))</f>
        <v>0.37663885578069128</v>
      </c>
      <c r="CB32" s="46">
        <f>LMdati!CC32/(SUM(LMdati!$BZ32:$CC32))</f>
        <v>0.51966626936829563</v>
      </c>
      <c r="CC32" s="185">
        <f>LMdati!CD32</f>
        <v>3.4004767580452921</v>
      </c>
      <c r="CD32" s="46">
        <f>LMdati!CE32/(SUM(LMdati!$CE32:$CH32))</f>
        <v>4.0524433849821219E-2</v>
      </c>
      <c r="CE32" s="46">
        <f>LMdati!CF32/(SUM(LMdati!$CE32:$CH32))</f>
        <v>0.10846245530393325</v>
      </c>
      <c r="CF32" s="46">
        <f>LMdati!CG32/(SUM(LMdati!$CE32:$CH32))</f>
        <v>0.43980929678188319</v>
      </c>
      <c r="CG32" s="46">
        <f>LMdati!CH32/(SUM(LMdati!$CE32:$CH32))</f>
        <v>0.41120381406436235</v>
      </c>
      <c r="CH32" s="186">
        <f>LMdati!CI32</f>
        <v>3.2216924910607867</v>
      </c>
      <c r="CI32" s="46">
        <f>LMdati!CJ32/LMdati!$CP32</f>
        <v>0.4</v>
      </c>
      <c r="CJ32" s="46">
        <f>LMdati!CK32/LMdati!$CP32</f>
        <v>0.38461538461538464</v>
      </c>
      <c r="CK32" s="46">
        <f>LMdati!CL32/LMdati!$CP32</f>
        <v>0.15384615384615385</v>
      </c>
      <c r="CL32" s="46">
        <f>LMdati!CM32/LMdati!$CP32</f>
        <v>4.6153846153846156E-2</v>
      </c>
      <c r="CM32" s="46">
        <f>LMdati!CN32/LMdati!$CP32</f>
        <v>1.5384615384615385E-2</v>
      </c>
      <c r="CN32" s="244">
        <f>LMdati!CO32</f>
        <v>2.84375</v>
      </c>
      <c r="CO32" s="245">
        <f>LMdati!CP32</f>
        <v>65</v>
      </c>
      <c r="CP32" s="46">
        <f>LMdati!CQ32/LMdati!$CP32</f>
        <v>0.16923076923076924</v>
      </c>
      <c r="CQ32" s="45">
        <f>LMdati!CR32/LMdati!$CP32</f>
        <v>0.33846153846153848</v>
      </c>
      <c r="CR32" s="45">
        <f>LMdati!CS32/LMdati!$CP32</f>
        <v>0.43076923076923079</v>
      </c>
      <c r="CS32" s="45">
        <f>LMdati!CT32/LMdati!$CP32</f>
        <v>6.1538461538461542E-2</v>
      </c>
      <c r="CT32" s="193">
        <f>LMdati!CU32</f>
        <v>99.938461538461539</v>
      </c>
      <c r="CU32" s="46">
        <f>LMdati!CV32/LMdati!$DB32</f>
        <v>0.29761904761904762</v>
      </c>
      <c r="CV32" s="46">
        <f>LMdati!CW32/LMdati!$DB32</f>
        <v>0.58333333333333337</v>
      </c>
      <c r="CW32" s="46">
        <f>LMdati!CX32/LMdati!$DB32</f>
        <v>5.9523809523809521E-2</v>
      </c>
      <c r="CX32" s="46">
        <f>LMdati!CY32/LMdati!$DB32</f>
        <v>4.7619047619047616E-2</v>
      </c>
      <c r="CY32" s="46">
        <f>LMdati!CZ32/LMdati!$DB32</f>
        <v>1.1904761904761904E-2</v>
      </c>
      <c r="CZ32" s="244">
        <f>LMdati!DA32</f>
        <v>2.8554216867469879</v>
      </c>
      <c r="DA32" s="245">
        <f>LMdati!DB32</f>
        <v>84</v>
      </c>
      <c r="DB32" s="46">
        <f>LMdati!DC32/LMdati!$DB32</f>
        <v>0.17857142857142858</v>
      </c>
      <c r="DC32" s="45">
        <f>LMdati!DD32/LMdati!$DB32</f>
        <v>0.33333333333333331</v>
      </c>
      <c r="DD32" s="45">
        <f>LMdati!DE32/LMdati!$DB32</f>
        <v>0.36904761904761907</v>
      </c>
      <c r="DE32" s="45">
        <f>LMdati!DF32/LMdati!$DB32</f>
        <v>0.11904761904761904</v>
      </c>
      <c r="DF32" s="193">
        <f>LMdati!DG32</f>
        <v>99.821428571428569</v>
      </c>
      <c r="DG32" s="46">
        <f>LMdati!DH32/LMdati!$DN32</f>
        <v>0.44578313253012047</v>
      </c>
      <c r="DH32" s="46">
        <f>LMdati!DI32/LMdati!$DN32</f>
        <v>0.40963855421686746</v>
      </c>
      <c r="DI32" s="46">
        <f>LMdati!DJ32/LMdati!$DN32</f>
        <v>4.8192771084337352E-2</v>
      </c>
      <c r="DJ32" s="46">
        <f>LMdati!DK32/LMdati!$DN32</f>
        <v>4.8192771084337352E-2</v>
      </c>
      <c r="DK32" s="46">
        <f>LMdati!DL32/LMdati!$DN32</f>
        <v>4.8192771084337352E-2</v>
      </c>
      <c r="DL32" s="244">
        <f>LMdati!DM32</f>
        <v>2.6835443037974684</v>
      </c>
      <c r="DM32" s="245">
        <f>LMdati!DN32</f>
        <v>83</v>
      </c>
      <c r="DN32" s="46">
        <f>LMdati!DO32/LMdati!$DN32</f>
        <v>0.12048192771084337</v>
      </c>
      <c r="DO32" s="45">
        <f>LMdati!DP32/LMdati!$DN32</f>
        <v>0.40963855421686746</v>
      </c>
      <c r="DP32" s="45">
        <f>LMdati!DQ32/LMdati!$DN32</f>
        <v>0.39759036144578314</v>
      </c>
      <c r="DQ32" s="45">
        <f>LMdati!DR32/LMdati!$DN32</f>
        <v>7.2289156626506021E-2</v>
      </c>
      <c r="DR32" s="193">
        <f>LMdati!DS32</f>
        <v>100.06599123767798</v>
      </c>
      <c r="DS32" s="46">
        <f>LMdati!DT32/LMdati!$DX32</f>
        <v>0.32500000000000001</v>
      </c>
      <c r="DT32" s="46">
        <f>LMdati!DU32/LMdati!$DX32</f>
        <v>0.51249999999999996</v>
      </c>
      <c r="DU32" s="46">
        <f>LMdati!DV32/LMdati!$DX32</f>
        <v>0.1</v>
      </c>
      <c r="DV32" s="46">
        <f>LMdati!DW32/LMdati!$DX32</f>
        <v>6.25E-2</v>
      </c>
      <c r="DW32" s="47">
        <f>LMdati!DX32</f>
        <v>80</v>
      </c>
      <c r="DX32" s="46">
        <f>LMdati!DY32/LMdati!$DX32</f>
        <v>0.72499999999999998</v>
      </c>
      <c r="DY32" s="46">
        <f>LMdati!DZ32/LMdati!$DX32</f>
        <v>0.125</v>
      </c>
      <c r="DZ32" s="46">
        <f>LMdati!EA32/LMdati!$DX32</f>
        <v>6.25E-2</v>
      </c>
      <c r="EA32" s="46">
        <f>LMdati!EB32/LMdati!$DX32</f>
        <v>3.7499999999999999E-2</v>
      </c>
      <c r="EB32" s="192">
        <f>LMdati!EC32/LMdati!$DX32</f>
        <v>0.05</v>
      </c>
      <c r="EC32" s="46">
        <f>LMdati!ED32/LMdati!$EH32</f>
        <v>0.29761904761904762</v>
      </c>
      <c r="ED32" s="46">
        <f>LMdati!EE32/LMdati!$EH32</f>
        <v>0.54761904761904767</v>
      </c>
      <c r="EE32" s="46">
        <f>LMdati!EF32/LMdati!$EH32</f>
        <v>0.13095238095238096</v>
      </c>
      <c r="EF32" s="46">
        <f>LMdati!EG32/LMdati!$EH32</f>
        <v>2.3809523809523808E-2</v>
      </c>
      <c r="EG32" s="47">
        <f>LMdati!EH32</f>
        <v>84</v>
      </c>
      <c r="EH32" s="46">
        <f>LMdati!EI32/LMdati!$EH32</f>
        <v>0.61904761904761907</v>
      </c>
      <c r="EI32" s="46">
        <f>LMdati!EJ32/LMdati!$EH32</f>
        <v>0.19047619047619047</v>
      </c>
      <c r="EJ32" s="46">
        <f>LMdati!EK32/LMdati!$EH32</f>
        <v>7.1428571428571425E-2</v>
      </c>
      <c r="EK32" s="46">
        <f>LMdati!EL32/LMdati!$EH32</f>
        <v>9.5238095238095233E-2</v>
      </c>
      <c r="EL32" s="192">
        <f>LMdati!EM32/LMdati!$EH32</f>
        <v>2.3809523809523808E-2</v>
      </c>
      <c r="EM32" s="46">
        <f>LMdati!EN32/LMdati!$ER32</f>
        <v>0.3380281690140845</v>
      </c>
      <c r="EN32" s="46">
        <f>LMdati!EO32/LMdati!$ER32</f>
        <v>0.54929577464788737</v>
      </c>
      <c r="EO32" s="46">
        <f>LMdati!EP32/LMdati!$ER32</f>
        <v>8.4507042253521125E-2</v>
      </c>
      <c r="EP32" s="46">
        <f>LMdati!EQ32/LMdati!$ER32</f>
        <v>2.8169014084507043E-2</v>
      </c>
      <c r="EQ32" s="47">
        <f>LMdati!ER32</f>
        <v>71</v>
      </c>
      <c r="ER32" s="46">
        <f>LMdati!ES32/LMdati!$ER32</f>
        <v>0.60563380281690138</v>
      </c>
      <c r="ES32" s="46">
        <f>LMdati!ET32/LMdati!$ER32</f>
        <v>0.21126760563380281</v>
      </c>
      <c r="ET32" s="46">
        <f>LMdati!EU32/LMdati!$ER32</f>
        <v>7.0422535211267609E-2</v>
      </c>
      <c r="EU32" s="46">
        <f>LMdati!EV32/LMdati!$ER32</f>
        <v>7.0422535211267609E-2</v>
      </c>
      <c r="EV32" s="46">
        <f>LMdati!EW32/LMdati!$ER32</f>
        <v>4.2253521126760563E-2</v>
      </c>
    </row>
    <row r="33" spans="1:152" ht="10.5" customHeight="1" x14ac:dyDescent="0.2">
      <c r="A33" s="127">
        <v>481</v>
      </c>
      <c r="B33" s="127"/>
      <c r="C33" s="27">
        <v>52</v>
      </c>
      <c r="D33" s="28" t="s">
        <v>261</v>
      </c>
      <c r="E33" s="27" t="s">
        <v>111</v>
      </c>
      <c r="F33" s="27" t="s">
        <v>165</v>
      </c>
      <c r="G33" s="29">
        <f>LMdati!H33</f>
        <v>192</v>
      </c>
      <c r="H33" s="45">
        <f>LMdati!I33/LMdati!$H33</f>
        <v>0.19270833333333334</v>
      </c>
      <c r="I33" s="45">
        <f>LMdati!J33/LMdati!$H33</f>
        <v>0.375</v>
      </c>
      <c r="J33" s="45">
        <f>LMdati!K33/LMdati!$H33</f>
        <v>0.32291666666666669</v>
      </c>
      <c r="K33" s="45">
        <f>LMdati!L33/LMdati!$H33</f>
        <v>0</v>
      </c>
      <c r="L33" s="45">
        <f>LMdati!M33/LMdati!$H33</f>
        <v>0.109375</v>
      </c>
      <c r="M33" s="243">
        <f>LMdati!N33</f>
        <v>96.643274853801174</v>
      </c>
      <c r="N33" s="29">
        <f>LMdati!O33</f>
        <v>255</v>
      </c>
      <c r="O33" s="45">
        <f>LMdati!P33/LMdati!$O33</f>
        <v>0.18823529411764706</v>
      </c>
      <c r="P33" s="45">
        <f>LMdati!Q33/LMdati!$O33</f>
        <v>0.37647058823529411</v>
      </c>
      <c r="Q33" s="45">
        <f>LMdati!R33/LMdati!$O33</f>
        <v>0.34901960784313724</v>
      </c>
      <c r="R33" s="45">
        <f>LMdati!S33/LMdati!$O33</f>
        <v>7.8431372549019607E-3</v>
      </c>
      <c r="S33" s="45">
        <f>LMdati!T33/LMdati!$O33</f>
        <v>7.8431372549019607E-2</v>
      </c>
      <c r="T33" s="243">
        <f>LMdati!U33</f>
        <v>96.600840336134453</v>
      </c>
      <c r="U33" s="29">
        <f>LMdati!V33</f>
        <v>299</v>
      </c>
      <c r="V33" s="45">
        <f>LMdati!W33/LMdati!$V33</f>
        <v>0.22742474916387959</v>
      </c>
      <c r="W33" s="45">
        <f>LMdati!X33/LMdati!$V33</f>
        <v>0.34113712374581939</v>
      </c>
      <c r="X33" s="45">
        <f>LMdati!Y33/LMdati!$V33</f>
        <v>0.31772575250836121</v>
      </c>
      <c r="Y33" s="45">
        <f>LMdati!Z33/LMdati!$V33</f>
        <v>1.6722408026755852E-2</v>
      </c>
      <c r="Z33" s="45">
        <f>LMdati!AA33/LMdati!$V33</f>
        <v>9.6989966555183951E-2</v>
      </c>
      <c r="AA33" s="243">
        <f>LMdati!AB33</f>
        <v>96.507407407407413</v>
      </c>
      <c r="AB33" s="29">
        <f>LMdati!AC33</f>
        <v>342</v>
      </c>
      <c r="AC33" s="45">
        <f>LMdati!AD33/LMdati!$AC33</f>
        <v>0.1023391812865497</v>
      </c>
      <c r="AD33" s="45">
        <f>LMdati!AE33/LMdati!$AC33</f>
        <v>0.33918128654970758</v>
      </c>
      <c r="AE33" s="45">
        <f>LMdati!AF33/LMdati!$AC33</f>
        <v>0.38011695906432746</v>
      </c>
      <c r="AF33" s="45">
        <f>LMdati!AG33/LMdati!$AC33</f>
        <v>2.046783625730994E-2</v>
      </c>
      <c r="AG33" s="45">
        <f>LMdati!AH33/LMdati!$AC33</f>
        <v>0.15789473684210525</v>
      </c>
      <c r="AH33" s="243">
        <f>LMdati!AI33</f>
        <v>98.017182130584189</v>
      </c>
      <c r="AI33" s="184">
        <f>LMdati!AJ33/(LMdati!$H33-LMdati!$AM33)</f>
        <v>0.57718120805369133</v>
      </c>
      <c r="AJ33" s="184">
        <f>LMdati!AK33/(LMdati!$H33-LMdati!$AM33)</f>
        <v>0.40268456375838924</v>
      </c>
      <c r="AK33" s="184">
        <f>LMdati!AL33/(LMdati!$H33-LMdati!$AM33)</f>
        <v>2.0134228187919462E-2</v>
      </c>
      <c r="AL33" s="184"/>
      <c r="AM33" s="184">
        <f>LMdati!AN33/(LMdati!$O33-LMdati!$AQ33)</f>
        <v>0.56499999999999995</v>
      </c>
      <c r="AN33" s="184">
        <f>LMdati!AO33/(LMdati!$O33-LMdati!$AQ33)</f>
        <v>0.41</v>
      </c>
      <c r="AO33" s="184">
        <f>LMdati!AP33/(LMdati!$O33-LMdati!$AQ33)</f>
        <v>2.5000000000000001E-2</v>
      </c>
      <c r="AP33" s="184"/>
      <c r="AQ33" s="184">
        <f>LMdati!AR33/(LMdati!$V33-LMdati!$AU33)</f>
        <v>0.51376146788990829</v>
      </c>
      <c r="AR33" s="184">
        <f>LMdati!AS33/(LMdati!$V33-LMdati!$AU33)</f>
        <v>0.49541284403669728</v>
      </c>
      <c r="AS33" s="184">
        <f>LMdati!AT33/(LMdati!$V33-LMdati!$AU33)</f>
        <v>4.1284403669724773E-2</v>
      </c>
      <c r="AT33" s="184"/>
      <c r="AU33" s="184">
        <f>LMdati!AV33/LMdati!$BC33</f>
        <v>0.10561797752808989</v>
      </c>
      <c r="AV33" s="184">
        <f>LMdati!AW33/LMdati!$BC33</f>
        <v>8.7640449438202248E-2</v>
      </c>
      <c r="AW33" s="184">
        <f>LMdati!AX33/LMdati!$BD33</f>
        <v>7.3214285714285718E-2</v>
      </c>
      <c r="AX33" s="184">
        <f>LMdati!AY33/LMdati!$BD33</f>
        <v>3.214285714285714E-2</v>
      </c>
      <c r="AY33" s="184">
        <f>LMdati!AZ33/LMdati!$BE33</f>
        <v>0.12121212121212122</v>
      </c>
      <c r="AZ33" s="184">
        <f>LMdati!BA33/LMdati!$BE33</f>
        <v>4.4657097288676235E-2</v>
      </c>
      <c r="BA33" s="30">
        <f>LMdati!BB33</f>
        <v>399</v>
      </c>
      <c r="BB33" s="30">
        <f>LMdati!BC33</f>
        <v>445</v>
      </c>
      <c r="BC33" s="30">
        <f>LMdati!BD33</f>
        <v>560</v>
      </c>
      <c r="BD33" s="30">
        <f>LMdati!BE33</f>
        <v>627</v>
      </c>
      <c r="BE33" s="46">
        <f>LMdati!BF33/(SUM(LMdati!$BF33:$BI33))</f>
        <v>3.2097821933511655E-2</v>
      </c>
      <c r="BF33" s="46">
        <f>LMdati!BG33/(SUM(LMdati!$BF33:$BI33))</f>
        <v>0.11196025983951088</v>
      </c>
      <c r="BG33" s="46">
        <f>LMdati!BH33/(SUM(LMdati!$BF33:$BI33))</f>
        <v>0.38555598012991976</v>
      </c>
      <c r="BH33" s="46">
        <f>LMdati!BI33/(SUM(LMdati!$BF33:$BI33))</f>
        <v>0.4703859380970577</v>
      </c>
      <c r="BI33" s="185">
        <f>LMdati!BJ33</f>
        <v>3.2942300343905235</v>
      </c>
      <c r="BJ33" s="46">
        <f>LMdati!BK33/(SUM(LMdati!$BK33:$BN33))</f>
        <v>5.8846006878104699E-2</v>
      </c>
      <c r="BK33" s="46">
        <f>LMdati!BL33/(SUM(LMdati!$BK33:$BN33))</f>
        <v>0.13259457393962554</v>
      </c>
      <c r="BL33" s="46">
        <f>LMdati!BM33/(SUM(LMdati!$BK33:$BN33))</f>
        <v>0.43599541459686664</v>
      </c>
      <c r="BM33" s="46">
        <f>LMdati!BN33/(SUM(LMdati!$BK33:$BN33))</f>
        <v>0.37256400458540312</v>
      </c>
      <c r="BN33" s="185">
        <v>3.1222774168895682</v>
      </c>
      <c r="BO33" s="46">
        <f>LMdati!BP33/(SUM(LMdati!$BP33:$BS33))</f>
        <v>3.310214375788146E-2</v>
      </c>
      <c r="BP33" s="46">
        <f>LMdati!BQ33/(SUM(LMdati!$BP33:$BS33))</f>
        <v>0.10655737704918032</v>
      </c>
      <c r="BQ33" s="46">
        <f>LMdati!BR33/(SUM(LMdati!$BP33:$BS33))</f>
        <v>0.38209331651954603</v>
      </c>
      <c r="BR33" s="46">
        <f>LMdati!BS33/(SUM(LMdati!$BP33:$BS33))</f>
        <v>0.47824716267339218</v>
      </c>
      <c r="BS33" s="185">
        <f>LMdati!BT33</f>
        <v>3.3054854981084487</v>
      </c>
      <c r="BT33" s="46">
        <f>LMdati!BU33/(SUM(LMdati!$BU33:$BX33))</f>
        <v>5.9268600252206809E-2</v>
      </c>
      <c r="BU33" s="46">
        <f>LMdati!BV33/(SUM(LMdati!$BU33:$BX33))</f>
        <v>0.12137452711223203</v>
      </c>
      <c r="BV33" s="46">
        <f>LMdati!BW33/(SUM(LMdati!$BU33:$BX33))</f>
        <v>0.43694829760403531</v>
      </c>
      <c r="BW33" s="46">
        <f>LMdati!BX33/(SUM(LMdati!$BU33:$BX33))</f>
        <v>0.38240857503152587</v>
      </c>
      <c r="BX33" s="187">
        <f>LMdati!BY33</f>
        <v>3.14249684741488</v>
      </c>
      <c r="BY33" s="46">
        <f>LMdati!BZ33/(SUM(LMdati!$BZ33:$CC33))</f>
        <v>3.0520169851380043E-2</v>
      </c>
      <c r="BZ33" s="46">
        <f>LMdati!CA33/(SUM(LMdati!$BZ33:$CC33))</f>
        <v>0.11385350318471338</v>
      </c>
      <c r="CA33" s="46">
        <f>LMdati!CB33/(SUM(LMdati!$BZ33:$CC33))</f>
        <v>0.38853503184713378</v>
      </c>
      <c r="CB33" s="46">
        <f>LMdati!CC33/(SUM(LMdati!$BZ33:$CC33))</f>
        <v>0.46709129511677283</v>
      </c>
      <c r="CC33" s="185">
        <f>LMdati!CD33</f>
        <v>3.2921974522292992</v>
      </c>
      <c r="CD33" s="46">
        <f>LMdati!CE33/(SUM(LMdati!$CE33:$CH33))</f>
        <v>5.2813163481953293E-2</v>
      </c>
      <c r="CE33" s="46">
        <f>LMdati!CF33/(SUM(LMdati!$CE33:$CH33))</f>
        <v>0.12101910828025478</v>
      </c>
      <c r="CF33" s="46">
        <f>LMdati!CG33/(SUM(LMdati!$CE33:$CH33))</f>
        <v>0.44347133757961782</v>
      </c>
      <c r="CG33" s="46">
        <f>LMdati!CH33/(SUM(LMdati!$CE33:$CH33))</f>
        <v>0.38269639065817412</v>
      </c>
      <c r="CH33" s="186">
        <f>LMdati!CI33</f>
        <v>3.1560509554140128</v>
      </c>
      <c r="CI33" s="46">
        <f>LMdati!CJ33/LMdati!$CP33</f>
        <v>0.55154639175257736</v>
      </c>
      <c r="CJ33" s="46">
        <f>LMdati!CK33/LMdati!$CP33</f>
        <v>0.31958762886597936</v>
      </c>
      <c r="CK33" s="46">
        <f>LMdati!CL33/LMdati!$CP33</f>
        <v>7.2164948453608241E-2</v>
      </c>
      <c r="CL33" s="46">
        <f>LMdati!CM33/LMdati!$CP33</f>
        <v>4.6391752577319589E-2</v>
      </c>
      <c r="CM33" s="46">
        <f>LMdati!CN33/LMdati!$CP33</f>
        <v>1.0309278350515464E-2</v>
      </c>
      <c r="CN33" s="244">
        <f>LMdati!CO33</f>
        <v>2.609375</v>
      </c>
      <c r="CO33" s="245">
        <f>LMdati!CP33</f>
        <v>194</v>
      </c>
      <c r="CP33" s="46">
        <f>LMdati!CQ33/LMdati!$CP33</f>
        <v>8.247422680412371E-2</v>
      </c>
      <c r="CQ33" s="45">
        <f>LMdati!CR33/LMdati!$CP33</f>
        <v>0.27835051546391754</v>
      </c>
      <c r="CR33" s="45">
        <f>LMdati!CS33/LMdati!$CP33</f>
        <v>0.4484536082474227</v>
      </c>
      <c r="CS33" s="45">
        <f>LMdati!CT33/LMdati!$CP33</f>
        <v>0.19072164948453607</v>
      </c>
      <c r="CT33" s="193">
        <f>LMdati!CU33</f>
        <v>102.30927835051547</v>
      </c>
      <c r="CU33" s="46">
        <f>LMdati!CV33/LMdati!$DB33</f>
        <v>0.54285714285714282</v>
      </c>
      <c r="CV33" s="46">
        <f>LMdati!CW33/LMdati!$DB33</f>
        <v>0.32</v>
      </c>
      <c r="CW33" s="46">
        <f>LMdati!CX33/LMdati!$DB33</f>
        <v>9.7142857142857142E-2</v>
      </c>
      <c r="CX33" s="46">
        <f>LMdati!CY33/LMdati!$DB33</f>
        <v>3.4285714285714287E-2</v>
      </c>
      <c r="CY33" s="46">
        <f>LMdati!CZ33/LMdati!$DB33</f>
        <v>5.7142857142857143E-3</v>
      </c>
      <c r="CZ33" s="244">
        <f>LMdati!DA33</f>
        <v>2.6206896551724137</v>
      </c>
      <c r="DA33" s="245">
        <f>LMdati!DB33</f>
        <v>175</v>
      </c>
      <c r="DB33" s="46">
        <f>LMdati!DC33/LMdati!$DB33</f>
        <v>8.5714285714285715E-2</v>
      </c>
      <c r="DC33" s="45">
        <f>LMdati!DD33/LMdati!$DB33</f>
        <v>0.22285714285714286</v>
      </c>
      <c r="DD33" s="45">
        <f>LMdati!DE33/LMdati!$DB33</f>
        <v>0.42285714285714288</v>
      </c>
      <c r="DE33" s="45">
        <f>LMdati!DF33/LMdati!$DB33</f>
        <v>0.26857142857142857</v>
      </c>
      <c r="DF33" s="193">
        <f>LMdati!DG33</f>
        <v>103.11428571428571</v>
      </c>
      <c r="DG33" s="46">
        <f>LMdati!DH33/LMdati!$DN33</f>
        <v>0.64761904761904765</v>
      </c>
      <c r="DH33" s="46">
        <f>LMdati!DI33/LMdati!$DN33</f>
        <v>0.2857142857142857</v>
      </c>
      <c r="DI33" s="46">
        <f>LMdati!DJ33/LMdati!$DN33</f>
        <v>2.3809523809523808E-2</v>
      </c>
      <c r="DJ33" s="46">
        <f>LMdati!DK33/LMdati!$DN33</f>
        <v>1.9047619047619049E-2</v>
      </c>
      <c r="DK33" s="46">
        <f>LMdati!DL33/LMdati!$DN33</f>
        <v>2.3809523809523808E-2</v>
      </c>
      <c r="DL33" s="244">
        <f>LMdati!DM33</f>
        <v>2.4</v>
      </c>
      <c r="DM33" s="245">
        <f>LMdati!DN33</f>
        <v>210</v>
      </c>
      <c r="DN33" s="46">
        <f>LMdati!DO33/LMdati!$DN33</f>
        <v>0.10476190476190476</v>
      </c>
      <c r="DO33" s="45">
        <f>LMdati!DP33/LMdati!$DN33</f>
        <v>0.26190476190476192</v>
      </c>
      <c r="DP33" s="45">
        <f>LMdati!DQ33/LMdati!$DN33</f>
        <v>0.4238095238095238</v>
      </c>
      <c r="DQ33" s="45">
        <f>LMdati!DR33/LMdati!$DN33</f>
        <v>0.20952380952380953</v>
      </c>
      <c r="DR33" s="193">
        <f>LMdati!DS33</f>
        <v>99.816402116402116</v>
      </c>
      <c r="DS33" s="46">
        <f>LMdati!DT33/LMdati!$DX33</f>
        <v>0.39303482587064675</v>
      </c>
      <c r="DT33" s="46">
        <f>LMdati!DU33/LMdati!$DX33</f>
        <v>0.50248756218905477</v>
      </c>
      <c r="DU33" s="46">
        <f>LMdati!DV33/LMdati!$DX33</f>
        <v>7.9601990049751242E-2</v>
      </c>
      <c r="DV33" s="46">
        <f>LMdati!DW33/LMdati!$DX33</f>
        <v>2.4875621890547265E-2</v>
      </c>
      <c r="DW33" s="47">
        <f>LMdati!DX33</f>
        <v>201</v>
      </c>
      <c r="DX33" s="46">
        <f>LMdati!DY33/LMdati!$DX33</f>
        <v>0.79104477611940294</v>
      </c>
      <c r="DY33" s="46">
        <f>LMdati!DZ33/LMdati!$DX33</f>
        <v>0.14427860696517414</v>
      </c>
      <c r="DZ33" s="46">
        <f>LMdati!EA33/LMdati!$DX33</f>
        <v>3.9800995024875621E-2</v>
      </c>
      <c r="EA33" s="46">
        <f>LMdati!EB33/LMdati!$DX33</f>
        <v>2.4875621890547265E-2</v>
      </c>
      <c r="EB33" s="192">
        <f>LMdati!EC33/LMdati!$DX33</f>
        <v>0</v>
      </c>
      <c r="EC33" s="46">
        <f>LMdati!ED33/LMdati!$EH33</f>
        <v>0.37158469945355194</v>
      </c>
      <c r="ED33" s="46">
        <f>LMdati!EE33/LMdati!$EH33</f>
        <v>0.54644808743169404</v>
      </c>
      <c r="EE33" s="46">
        <f>LMdati!EF33/LMdati!$EH33</f>
        <v>7.1038251366120214E-2</v>
      </c>
      <c r="EF33" s="46">
        <f>LMdati!EG33/LMdati!$EH33</f>
        <v>1.092896174863388E-2</v>
      </c>
      <c r="EG33" s="47">
        <f>LMdati!EH33</f>
        <v>183</v>
      </c>
      <c r="EH33" s="46">
        <f>LMdati!EI33/LMdati!$EH33</f>
        <v>0.79234972677595628</v>
      </c>
      <c r="EI33" s="46">
        <f>LMdati!EJ33/LMdati!$EH33</f>
        <v>7.1038251366120214E-2</v>
      </c>
      <c r="EJ33" s="46">
        <f>LMdati!EK33/LMdati!$EH33</f>
        <v>4.3715846994535519E-2</v>
      </c>
      <c r="EK33" s="46">
        <f>LMdati!EL33/LMdati!$EH33</f>
        <v>6.0109289617486336E-2</v>
      </c>
      <c r="EL33" s="192">
        <f>LMdati!EM33/LMdati!$EH33</f>
        <v>3.2786885245901641E-2</v>
      </c>
      <c r="EM33" s="46">
        <f>LMdati!EN33/LMdati!$ER33</f>
        <v>0.35164835164835168</v>
      </c>
      <c r="EN33" s="46">
        <f>LMdati!EO33/LMdati!$ER33</f>
        <v>0.56043956043956045</v>
      </c>
      <c r="EO33" s="46">
        <f>LMdati!EP33/LMdati!$ER33</f>
        <v>8.2417582417582416E-2</v>
      </c>
      <c r="EP33" s="46">
        <f>LMdati!EQ33/LMdati!$ER33</f>
        <v>5.4945054945054949E-3</v>
      </c>
      <c r="EQ33" s="47">
        <f>LMdati!ER33</f>
        <v>182</v>
      </c>
      <c r="ER33" s="46">
        <f>LMdati!ES33/LMdati!$ER33</f>
        <v>0.79120879120879117</v>
      </c>
      <c r="ES33" s="46">
        <f>LMdati!ET33/LMdati!$ER33</f>
        <v>7.6923076923076927E-2</v>
      </c>
      <c r="ET33" s="46">
        <f>LMdati!EU33/LMdati!$ER33</f>
        <v>6.043956043956044E-2</v>
      </c>
      <c r="EU33" s="46">
        <f>LMdati!EV33/LMdati!$ER33</f>
        <v>3.2967032967032968E-2</v>
      </c>
      <c r="EV33" s="46">
        <f>LMdati!EW33/LMdati!$ER33</f>
        <v>3.8461538461538464E-2</v>
      </c>
    </row>
    <row r="34" spans="1:152" ht="10.5" customHeight="1" x14ac:dyDescent="0.2">
      <c r="A34" s="127">
        <v>474</v>
      </c>
      <c r="B34" s="127"/>
      <c r="C34" s="27">
        <v>53</v>
      </c>
      <c r="D34" s="28" t="s">
        <v>262</v>
      </c>
      <c r="E34" s="27" t="s">
        <v>111</v>
      </c>
      <c r="F34" s="27" t="s">
        <v>165</v>
      </c>
      <c r="G34" s="29">
        <f>LMdati!H34</f>
        <v>73</v>
      </c>
      <c r="H34" s="45">
        <f>LMdati!I34/LMdati!$H34</f>
        <v>9.5890410958904104E-2</v>
      </c>
      <c r="I34" s="45">
        <f>LMdati!J34/LMdati!$H34</f>
        <v>0.24657534246575341</v>
      </c>
      <c r="J34" s="45">
        <f>LMdati!K34/LMdati!$H34</f>
        <v>0.12328767123287671</v>
      </c>
      <c r="K34" s="45">
        <f>LMdati!L34/LMdati!$H34</f>
        <v>1.3698630136986301E-2</v>
      </c>
      <c r="L34" s="45">
        <f>LMdati!M34/LMdati!$H34</f>
        <v>0.52054794520547942</v>
      </c>
      <c r="M34" s="243">
        <f>LMdati!N34</f>
        <v>95.972222222222229</v>
      </c>
      <c r="N34" s="29">
        <f>LMdati!O34</f>
        <v>73</v>
      </c>
      <c r="O34" s="45">
        <f>LMdati!P34/LMdati!$O34</f>
        <v>0.1095890410958904</v>
      </c>
      <c r="P34" s="45">
        <f>LMdati!Q34/LMdati!$O34</f>
        <v>0.19178082191780821</v>
      </c>
      <c r="Q34" s="45">
        <f>LMdati!R34/LMdati!$O34</f>
        <v>0.12328767123287671</v>
      </c>
      <c r="R34" s="45">
        <f>LMdati!S34/LMdati!$O34</f>
        <v>0</v>
      </c>
      <c r="S34" s="45">
        <f>LMdati!T34/LMdati!$O34</f>
        <v>0.57534246575342463</v>
      </c>
      <c r="T34" s="243">
        <f>LMdati!U34</f>
        <v>96.333333333333329</v>
      </c>
      <c r="U34" s="29">
        <f>LMdati!V34</f>
        <v>95</v>
      </c>
      <c r="V34" s="45">
        <f>LMdati!W34/LMdati!$V34</f>
        <v>0.11578947368421053</v>
      </c>
      <c r="W34" s="45">
        <f>LMdati!X34/LMdati!$V34</f>
        <v>0.18947368421052632</v>
      </c>
      <c r="X34" s="45">
        <f>LMdati!Y34/LMdati!$V34</f>
        <v>0.12631578947368421</v>
      </c>
      <c r="Y34" s="45">
        <f>LMdati!Z34/LMdati!$V34</f>
        <v>0</v>
      </c>
      <c r="Z34" s="45">
        <f>LMdati!AA34/LMdati!$V34</f>
        <v>0.56842105263157894</v>
      </c>
      <c r="AA34" s="243">
        <f>LMdati!AB34</f>
        <v>93.357142857142861</v>
      </c>
      <c r="AB34" s="29">
        <f>LMdati!AC34</f>
        <v>129</v>
      </c>
      <c r="AC34" s="45">
        <f>LMdati!AD34/LMdati!$AC34</f>
        <v>0.17829457364341086</v>
      </c>
      <c r="AD34" s="45">
        <f>LMdati!AE34/LMdati!$AC34</f>
        <v>0.21705426356589147</v>
      </c>
      <c r="AE34" s="45">
        <f>LMdati!AF34/LMdati!$AC34</f>
        <v>0.17054263565891473</v>
      </c>
      <c r="AF34" s="45">
        <f>LMdati!AG34/LMdati!$AC34</f>
        <v>3.875968992248062E-2</v>
      </c>
      <c r="AG34" s="45">
        <f>LMdati!AH34/LMdati!$AC34</f>
        <v>0.39534883720930231</v>
      </c>
      <c r="AH34" s="243">
        <f>LMdati!AI34</f>
        <v>93.417721518987335</v>
      </c>
      <c r="AI34" s="184">
        <f>LMdati!AJ34/(LMdati!$H34-LMdati!$AM34)</f>
        <v>0.49056603773584906</v>
      </c>
      <c r="AJ34" s="184">
        <f>LMdati!AK34/(LMdati!$H34-LMdati!$AM34)</f>
        <v>0.41509433962264153</v>
      </c>
      <c r="AK34" s="184">
        <f>LMdati!AL34/(LMdati!$H34-LMdati!$AM34)</f>
        <v>9.4339622641509441E-2</v>
      </c>
      <c r="AL34" s="184"/>
      <c r="AM34" s="184">
        <f>LMdati!AN34/(LMdati!$O34-LMdati!$AQ34)</f>
        <v>0.57999999999999996</v>
      </c>
      <c r="AN34" s="184">
        <f>LMdati!AO34/(LMdati!$O34-LMdati!$AQ34)</f>
        <v>0.4</v>
      </c>
      <c r="AO34" s="184">
        <f>LMdati!AP34/(LMdati!$O34-LMdati!$AQ34)</f>
        <v>0.02</v>
      </c>
      <c r="AP34" s="184"/>
      <c r="AQ34" s="184">
        <f>LMdati!AR34/(LMdati!$V34-LMdati!$AU34)</f>
        <v>0.49230769230769234</v>
      </c>
      <c r="AR34" s="184">
        <f>LMdati!AS34/(LMdati!$V34-LMdati!$AU34)</f>
        <v>0.46153846153846156</v>
      </c>
      <c r="AS34" s="184">
        <f>LMdati!AT34/(LMdati!$V34-LMdati!$AU34)</f>
        <v>4.6153846153846156E-2</v>
      </c>
      <c r="AT34" s="184"/>
      <c r="AU34" s="184">
        <f>LMdati!AV34/LMdati!$BC34</f>
        <v>0.16546762589928057</v>
      </c>
      <c r="AV34" s="184">
        <f>LMdati!AW34/LMdati!$BC34</f>
        <v>6.4748201438848921E-2</v>
      </c>
      <c r="AW34" s="184">
        <f>LMdati!AX34/LMdati!$BD34</f>
        <v>0.16867469879518071</v>
      </c>
      <c r="AX34" s="184">
        <f>LMdati!AY34/LMdati!$BD34</f>
        <v>8.4337349397590355E-2</v>
      </c>
      <c r="AY34" s="184">
        <f>LMdati!AZ34/LMdati!$BE34</f>
        <v>0.14678899082568808</v>
      </c>
      <c r="AZ34" s="184">
        <f>LMdati!BA34/LMdati!$BE34</f>
        <v>2.2935779816513763E-2</v>
      </c>
      <c r="BA34" s="30">
        <f>LMdati!BB34</f>
        <v>151</v>
      </c>
      <c r="BB34" s="30">
        <f>LMdati!BC34</f>
        <v>139</v>
      </c>
      <c r="BC34" s="30">
        <f>LMdati!BD34</f>
        <v>166</v>
      </c>
      <c r="BD34" s="30">
        <f>LMdati!BE34</f>
        <v>218</v>
      </c>
      <c r="BE34" s="46">
        <f>LMdati!BF34/(SUM(LMdati!$BF34:$BI34))</f>
        <v>1.8018018018018018E-2</v>
      </c>
      <c r="BF34" s="46">
        <f>LMdati!BG34/(SUM(LMdati!$BF34:$BI34))</f>
        <v>6.0489060489060491E-2</v>
      </c>
      <c r="BG34" s="46">
        <f>LMdati!BH34/(SUM(LMdati!$BF34:$BI34))</f>
        <v>0.38095238095238093</v>
      </c>
      <c r="BH34" s="46">
        <f>LMdati!BI34/(SUM(LMdati!$BF34:$BI34))</f>
        <v>0.54054054054054057</v>
      </c>
      <c r="BI34" s="185">
        <f>LMdati!BJ34</f>
        <v>3.4440154440154438</v>
      </c>
      <c r="BJ34" s="46">
        <f>LMdati!BK34/(SUM(LMdati!$BK34:$BN34))</f>
        <v>4.7619047619047616E-2</v>
      </c>
      <c r="BK34" s="46">
        <f>LMdati!BL34/(SUM(LMdati!$BK34:$BN34))</f>
        <v>8.8803088803088806E-2</v>
      </c>
      <c r="BL34" s="46">
        <f>LMdati!BM34/(SUM(LMdati!$BK34:$BN34))</f>
        <v>0.3963963963963964</v>
      </c>
      <c r="BM34" s="46">
        <f>LMdati!BN34/(SUM(LMdati!$BK34:$BN34))</f>
        <v>0.46718146718146719</v>
      </c>
      <c r="BN34" s="185">
        <v>3.2831402831402832</v>
      </c>
      <c r="BO34" s="46">
        <f>LMdati!BP34/(SUM(LMdati!$BP34:$BS34))</f>
        <v>2.0898641588296761E-2</v>
      </c>
      <c r="BP34" s="46">
        <f>LMdati!BQ34/(SUM(LMdati!$BP34:$BS34))</f>
        <v>6.4785788923719959E-2</v>
      </c>
      <c r="BQ34" s="46">
        <f>LMdati!BR34/(SUM(LMdati!$BP34:$BS34))</f>
        <v>0.40856844305120166</v>
      </c>
      <c r="BR34" s="46">
        <f>LMdati!BS34/(SUM(LMdati!$BP34:$BS34))</f>
        <v>0.50574712643678166</v>
      </c>
      <c r="BS34" s="185">
        <f>LMdati!BT34</f>
        <v>3.3991640543364681</v>
      </c>
      <c r="BT34" s="46">
        <f>LMdati!BU34/(SUM(LMdati!$BU34:$BX34))</f>
        <v>3.9707419017763847E-2</v>
      </c>
      <c r="BU34" s="46">
        <f>LMdati!BV34/(SUM(LMdati!$BU34:$BX34))</f>
        <v>8.6729362591431561E-2</v>
      </c>
      <c r="BV34" s="46">
        <f>LMdati!BW34/(SUM(LMdati!$BU34:$BX34))</f>
        <v>0.45768025078369906</v>
      </c>
      <c r="BW34" s="46">
        <f>LMdati!BX34/(SUM(LMdati!$BU34:$BX34))</f>
        <v>0.41588296760710552</v>
      </c>
      <c r="BX34" s="187">
        <f>LMdati!BY34</f>
        <v>3.2497387669801463</v>
      </c>
      <c r="BY34" s="46">
        <f>LMdati!BZ34/(SUM(LMdati!$BZ34:$CC34))</f>
        <v>2.2047244094488189E-2</v>
      </c>
      <c r="BZ34" s="46">
        <f>LMdati!CA34/(SUM(LMdati!$BZ34:$CC34))</f>
        <v>7.0078740157480321E-2</v>
      </c>
      <c r="CA34" s="46">
        <f>LMdati!CB34/(SUM(LMdati!$BZ34:$CC34))</f>
        <v>0.42677165354330709</v>
      </c>
      <c r="CB34" s="46">
        <f>LMdati!CC34/(SUM(LMdati!$BZ34:$CC34))</f>
        <v>0.48110236220472441</v>
      </c>
      <c r="CC34" s="185">
        <f>LMdati!CD34</f>
        <v>3.3669291338582679</v>
      </c>
      <c r="CD34" s="46">
        <f>LMdati!CE34/(SUM(LMdati!$CE34:$CH34))</f>
        <v>3.3858267716535433E-2</v>
      </c>
      <c r="CE34" s="46">
        <f>LMdati!CF34/(SUM(LMdati!$CE34:$CH34))</f>
        <v>0.1094488188976378</v>
      </c>
      <c r="CF34" s="46">
        <f>LMdati!CG34/(SUM(LMdati!$CE34:$CH34))</f>
        <v>0.46220472440944882</v>
      </c>
      <c r="CG34" s="46">
        <f>LMdati!CH34/(SUM(LMdati!$CE34:$CH34))</f>
        <v>0.39448818897637794</v>
      </c>
      <c r="CH34" s="186">
        <f>LMdati!CI34</f>
        <v>3.2173228346456693</v>
      </c>
      <c r="CI34" s="46">
        <f>LMdati!CJ34/LMdati!$CP34</f>
        <v>0.4264705882352941</v>
      </c>
      <c r="CJ34" s="46">
        <f>LMdati!CK34/LMdati!$CP34</f>
        <v>0.38235294117647056</v>
      </c>
      <c r="CK34" s="46">
        <f>LMdati!CL34/LMdati!$CP34</f>
        <v>7.3529411764705885E-2</v>
      </c>
      <c r="CL34" s="46">
        <f>LMdati!CM34/LMdati!$CP34</f>
        <v>4.4117647058823532E-2</v>
      </c>
      <c r="CM34" s="46">
        <f>LMdati!CN34/LMdati!$CP34</f>
        <v>7.3529411764705885E-2</v>
      </c>
      <c r="CN34" s="244">
        <f>LMdati!CO34</f>
        <v>2.7142857142857144</v>
      </c>
      <c r="CO34" s="245">
        <f>LMdati!CP34</f>
        <v>68</v>
      </c>
      <c r="CP34" s="46">
        <f>LMdati!CQ34/LMdati!$CP34</f>
        <v>0.3235294117647059</v>
      </c>
      <c r="CQ34" s="45">
        <f>LMdati!CR34/LMdati!$CP34</f>
        <v>0.23529411764705882</v>
      </c>
      <c r="CR34" s="45">
        <f>LMdati!CS34/LMdati!$CP34</f>
        <v>0.29411764705882354</v>
      </c>
      <c r="CS34" s="45">
        <f>LMdati!CT34/LMdati!$CP34</f>
        <v>0.14705882352941177</v>
      </c>
      <c r="CT34" s="193">
        <f>LMdati!CU34</f>
        <v>96.720588235294116</v>
      </c>
      <c r="CU34" s="46">
        <f>LMdati!CV34/LMdati!$DB34</f>
        <v>0.49206349206349204</v>
      </c>
      <c r="CV34" s="46">
        <f>LMdati!CW34/LMdati!$DB34</f>
        <v>0.3968253968253968</v>
      </c>
      <c r="CW34" s="46">
        <f>LMdati!CX34/LMdati!$DB34</f>
        <v>7.9365079365079361E-2</v>
      </c>
      <c r="CX34" s="46">
        <f>LMdati!CY34/LMdati!$DB34</f>
        <v>3.1746031746031744E-2</v>
      </c>
      <c r="CY34" s="46">
        <f>LMdati!CZ34/LMdati!$DB34</f>
        <v>0</v>
      </c>
      <c r="CZ34" s="244">
        <f>LMdati!DA34</f>
        <v>2.6507936507936507</v>
      </c>
      <c r="DA34" s="245">
        <f>LMdati!DB34</f>
        <v>63</v>
      </c>
      <c r="DB34" s="46">
        <f>LMdati!DC34/LMdati!$DB34</f>
        <v>0.17460317460317459</v>
      </c>
      <c r="DC34" s="45">
        <f>LMdati!DD34/LMdati!$DB34</f>
        <v>0.26984126984126983</v>
      </c>
      <c r="DD34" s="45">
        <f>LMdati!DE34/LMdati!$DB34</f>
        <v>0.41269841269841268</v>
      </c>
      <c r="DE34" s="45">
        <f>LMdati!DF34/LMdati!$DB34</f>
        <v>0.14285714285714285</v>
      </c>
      <c r="DF34" s="193">
        <f>LMdati!DG34</f>
        <v>100.11111111111111</v>
      </c>
      <c r="DG34" s="46">
        <f>LMdati!DH34/LMdati!$DN34</f>
        <v>0.55932203389830504</v>
      </c>
      <c r="DH34" s="46">
        <f>LMdati!DI34/LMdati!$DN34</f>
        <v>0.30508474576271188</v>
      </c>
      <c r="DI34" s="46">
        <f>LMdati!DJ34/LMdati!$DN34</f>
        <v>8.4745762711864403E-2</v>
      </c>
      <c r="DJ34" s="46">
        <f>LMdati!DK34/LMdati!$DN34</f>
        <v>3.3898305084745763E-2</v>
      </c>
      <c r="DK34" s="46">
        <f>LMdati!DL34/LMdati!$DN34</f>
        <v>1.6949152542372881E-2</v>
      </c>
      <c r="DL34" s="244">
        <f>LMdati!DM34</f>
        <v>2.5862068965517242</v>
      </c>
      <c r="DM34" s="245">
        <f>LMdati!DN34</f>
        <v>59</v>
      </c>
      <c r="DN34" s="46">
        <f>LMdati!DO34/LMdati!$DN34</f>
        <v>0.22033898305084745</v>
      </c>
      <c r="DO34" s="45">
        <f>LMdati!DP34/LMdati!$DN34</f>
        <v>0.40677966101694918</v>
      </c>
      <c r="DP34" s="45">
        <f>LMdati!DQ34/LMdati!$DN34</f>
        <v>0.30508474576271188</v>
      </c>
      <c r="DQ34" s="45">
        <f>LMdati!DR34/LMdati!$DN34</f>
        <v>6.7796610169491525E-2</v>
      </c>
      <c r="DR34" s="193">
        <f>LMdati!DS34</f>
        <v>99.727816550348948</v>
      </c>
      <c r="DS34" s="46">
        <f>LMdati!DT34/LMdati!$DX34</f>
        <v>0.38333333333333336</v>
      </c>
      <c r="DT34" s="46">
        <f>LMdati!DU34/LMdati!$DX34</f>
        <v>0.5</v>
      </c>
      <c r="DU34" s="46">
        <f>LMdati!DV34/LMdati!$DX34</f>
        <v>6.6666666666666666E-2</v>
      </c>
      <c r="DV34" s="46">
        <f>LMdati!DW34/LMdati!$DX34</f>
        <v>0.05</v>
      </c>
      <c r="DW34" s="47">
        <f>LMdati!DX34</f>
        <v>60</v>
      </c>
      <c r="DX34" s="46">
        <f>LMdati!DY34/LMdati!$DX34</f>
        <v>0.6166666666666667</v>
      </c>
      <c r="DY34" s="46">
        <f>LMdati!DZ34/LMdati!$DX34</f>
        <v>0.21666666666666667</v>
      </c>
      <c r="DZ34" s="46">
        <f>LMdati!EA34/LMdati!$DX34</f>
        <v>0.05</v>
      </c>
      <c r="EA34" s="46">
        <f>LMdati!EB34/LMdati!$DX34</f>
        <v>6.6666666666666666E-2</v>
      </c>
      <c r="EB34" s="192">
        <f>LMdati!EC34/LMdati!$DX34</f>
        <v>0.05</v>
      </c>
      <c r="EC34" s="46">
        <f>LMdati!ED34/LMdati!$EH34</f>
        <v>0.44</v>
      </c>
      <c r="ED34" s="46">
        <f>LMdati!EE34/LMdati!$EH34</f>
        <v>0.49333333333333335</v>
      </c>
      <c r="EE34" s="46">
        <f>LMdati!EF34/LMdati!$EH34</f>
        <v>5.3333333333333337E-2</v>
      </c>
      <c r="EF34" s="46">
        <f>LMdati!EG34/LMdati!$EH34</f>
        <v>1.3333333333333334E-2</v>
      </c>
      <c r="EG34" s="47">
        <f>LMdati!EH34</f>
        <v>75</v>
      </c>
      <c r="EH34" s="46">
        <f>LMdati!EI34/LMdati!$EH34</f>
        <v>0.72</v>
      </c>
      <c r="EI34" s="46">
        <f>LMdati!EJ34/LMdati!$EH34</f>
        <v>0.17333333333333334</v>
      </c>
      <c r="EJ34" s="46">
        <f>LMdati!EK34/LMdati!$EH34</f>
        <v>2.6666666666666668E-2</v>
      </c>
      <c r="EK34" s="46">
        <f>LMdati!EL34/LMdati!$EH34</f>
        <v>0.04</v>
      </c>
      <c r="EL34" s="192">
        <f>LMdati!EM34/LMdati!$EH34</f>
        <v>0.04</v>
      </c>
      <c r="EM34" s="46">
        <f>LMdati!EN34/LMdati!$ER34</f>
        <v>0.48148148148148145</v>
      </c>
      <c r="EN34" s="46">
        <f>LMdati!EO34/LMdati!$ER34</f>
        <v>0.48148148148148145</v>
      </c>
      <c r="EO34" s="46">
        <f>LMdati!EP34/LMdati!$ER34</f>
        <v>3.7037037037037035E-2</v>
      </c>
      <c r="EP34" s="46">
        <f>LMdati!EQ34/LMdati!$ER34</f>
        <v>0</v>
      </c>
      <c r="EQ34" s="47">
        <f>LMdati!ER34</f>
        <v>54</v>
      </c>
      <c r="ER34" s="46">
        <f>LMdati!ES34/LMdati!$ER34</f>
        <v>0.72222222222222221</v>
      </c>
      <c r="ES34" s="46">
        <f>LMdati!ET34/LMdati!$ER34</f>
        <v>0.16666666666666666</v>
      </c>
      <c r="ET34" s="46">
        <f>LMdati!EU34/LMdati!$ER34</f>
        <v>9.2592592592592587E-2</v>
      </c>
      <c r="EU34" s="46">
        <f>LMdati!EV34/LMdati!$ER34</f>
        <v>1.8518518518518517E-2</v>
      </c>
      <c r="EV34" s="46">
        <f>LMdati!EW34/LMdati!$ER34</f>
        <v>0</v>
      </c>
    </row>
    <row r="35" spans="1:152" ht="10.5" customHeight="1" x14ac:dyDescent="0.2">
      <c r="A35" s="127">
        <v>482</v>
      </c>
      <c r="B35" s="127"/>
      <c r="C35" s="27">
        <v>54</v>
      </c>
      <c r="D35" s="28" t="s">
        <v>263</v>
      </c>
      <c r="E35" s="27" t="s">
        <v>124</v>
      </c>
      <c r="F35" s="27" t="s">
        <v>165</v>
      </c>
      <c r="G35" s="29">
        <f>LMdati!H35</f>
        <v>66</v>
      </c>
      <c r="H35" s="45">
        <f>LMdati!I35/LMdati!$H35</f>
        <v>7.575757575757576E-2</v>
      </c>
      <c r="I35" s="45">
        <f>LMdati!J35/LMdati!$H35</f>
        <v>0.18181818181818182</v>
      </c>
      <c r="J35" s="45">
        <f>LMdati!K35/LMdati!$H35</f>
        <v>0.2878787878787879</v>
      </c>
      <c r="K35" s="45">
        <f>LMdati!L35/LMdati!$H35</f>
        <v>0</v>
      </c>
      <c r="L35" s="45">
        <f>LMdati!M35/LMdati!$H35</f>
        <v>0.45454545454545453</v>
      </c>
      <c r="M35" s="243">
        <f>LMdati!N35</f>
        <v>92.78378378378379</v>
      </c>
      <c r="N35" s="29">
        <f>LMdati!O35</f>
        <v>94</v>
      </c>
      <c r="O35" s="45">
        <f>LMdati!P35/LMdati!$O35</f>
        <v>0.15957446808510639</v>
      </c>
      <c r="P35" s="45">
        <f>LMdati!Q35/LMdati!$O35</f>
        <v>0.19148936170212766</v>
      </c>
      <c r="Q35" s="45">
        <f>LMdati!R35/LMdati!$O35</f>
        <v>0.1702127659574468</v>
      </c>
      <c r="R35" s="45">
        <f>LMdati!S35/LMdati!$O35</f>
        <v>2.1276595744680851E-2</v>
      </c>
      <c r="S35" s="45">
        <f>LMdati!T35/LMdati!$O35</f>
        <v>0.45744680851063829</v>
      </c>
      <c r="T35" s="243">
        <f>LMdati!U35</f>
        <v>92.734693877551024</v>
      </c>
      <c r="U35" s="29">
        <f>LMdati!V35</f>
        <v>39</v>
      </c>
      <c r="V35" s="45">
        <f>LMdati!W35/LMdati!$V35</f>
        <v>0.28205128205128205</v>
      </c>
      <c r="W35" s="45">
        <f>LMdati!X35/LMdati!$V35</f>
        <v>0.23076923076923078</v>
      </c>
      <c r="X35" s="45">
        <f>LMdati!Y35/LMdati!$V35</f>
        <v>0.10256410256410256</v>
      </c>
      <c r="Y35" s="45">
        <f>LMdati!Z35/LMdati!$V35</f>
        <v>0</v>
      </c>
      <c r="Z35" s="45">
        <f>LMdati!AA35/LMdati!$V35</f>
        <v>0.38461538461538464</v>
      </c>
      <c r="AA35" s="243">
        <f>LMdati!AB35</f>
        <v>93.84615384615384</v>
      </c>
      <c r="AB35" s="29">
        <f>LMdati!AC35</f>
        <v>28</v>
      </c>
      <c r="AC35" s="45">
        <f>LMdati!AD35/LMdati!$AC35</f>
        <v>0.39285714285714285</v>
      </c>
      <c r="AD35" s="45">
        <f>LMdati!AE35/LMdati!$AC35</f>
        <v>0.21428571428571427</v>
      </c>
      <c r="AE35" s="45">
        <f>LMdati!AF35/LMdati!$AC35</f>
        <v>0.10714285714285714</v>
      </c>
      <c r="AF35" s="45">
        <f>LMdati!AG35/LMdati!$AC35</f>
        <v>0</v>
      </c>
      <c r="AG35" s="45">
        <f>LMdati!AH35/LMdati!$AC35</f>
        <v>0.2857142857142857</v>
      </c>
      <c r="AH35" s="243">
        <f>LMdati!AI35</f>
        <v>96.55</v>
      </c>
      <c r="AI35" s="184">
        <f>LMdati!AJ35/(LMdati!$H35-LMdati!$AM35)</f>
        <v>0.47727272727272729</v>
      </c>
      <c r="AJ35" s="184">
        <f>LMdati!AK35/(LMdati!$H35-LMdati!$AM35)</f>
        <v>0.5</v>
      </c>
      <c r="AK35" s="184">
        <f>LMdati!AL35/(LMdati!$H35-LMdati!$AM35)</f>
        <v>2.2727272727272728E-2</v>
      </c>
      <c r="AL35" s="184"/>
      <c r="AM35" s="184">
        <f>LMdati!AN35/(LMdati!$O35-LMdati!$AQ35)</f>
        <v>0.46153846153846156</v>
      </c>
      <c r="AN35" s="184">
        <f>LMdati!AO35/(LMdati!$O35-LMdati!$AQ35)</f>
        <v>0.47692307692307695</v>
      </c>
      <c r="AO35" s="184">
        <f>LMdati!AP35/(LMdati!$O35-LMdati!$AQ35)</f>
        <v>6.1538461538461542E-2</v>
      </c>
      <c r="AP35" s="184"/>
      <c r="AQ35" s="184">
        <f>LMdati!AR35/(LMdati!$V35-LMdati!$AU35)</f>
        <v>0.54838709677419351</v>
      </c>
      <c r="AR35" s="184">
        <f>LMdati!AS35/(LMdati!$V35-LMdati!$AU35)</f>
        <v>0.45161290322580644</v>
      </c>
      <c r="AS35" s="184">
        <f>LMdati!AT35/(LMdati!$V35-LMdati!$AU35)</f>
        <v>0</v>
      </c>
      <c r="AT35" s="184"/>
      <c r="AU35" s="184">
        <f>LMdati!AV35/LMdati!$BC35</f>
        <v>1.2738853503184714E-2</v>
      </c>
      <c r="AV35" s="184">
        <f>LMdati!AW35/LMdati!$BC35</f>
        <v>1.9108280254777069E-2</v>
      </c>
      <c r="AW35" s="184">
        <f>LMdati!AX35/LMdati!$BD35</f>
        <v>6.9767441860465115E-2</v>
      </c>
      <c r="AX35" s="184">
        <f>LMdati!AY35/LMdati!$BD35</f>
        <v>2.3255813953488372E-2</v>
      </c>
      <c r="AY35" s="184">
        <f>LMdati!AZ35/LMdati!$BE35</f>
        <v>0.16417910447761194</v>
      </c>
      <c r="AZ35" s="184">
        <f>LMdati!BA35/LMdati!$BE35</f>
        <v>0</v>
      </c>
      <c r="BA35" s="30">
        <f>LMdati!BB35</f>
        <v>137</v>
      </c>
      <c r="BB35" s="30">
        <f>LMdati!BC35</f>
        <v>157</v>
      </c>
      <c r="BC35" s="30">
        <f>LMdati!BD35</f>
        <v>129</v>
      </c>
      <c r="BD35" s="30">
        <f>LMdati!BE35</f>
        <v>67</v>
      </c>
      <c r="BE35" s="46">
        <f>LMdati!BF35/(SUM(LMdati!$BF35:$BI35))</f>
        <v>3.9457459926017263E-2</v>
      </c>
      <c r="BF35" s="46">
        <f>LMdati!BG35/(SUM(LMdati!$BF35:$BI35))</f>
        <v>8.138101109741061E-2</v>
      </c>
      <c r="BG35" s="46">
        <f>LMdati!BH35/(SUM(LMdati!$BF35:$BI35))</f>
        <v>0.41430332922318125</v>
      </c>
      <c r="BH35" s="46">
        <f>LMdati!BI35/(SUM(LMdati!$BF35:$BI35))</f>
        <v>0.46485819975339088</v>
      </c>
      <c r="BI35" s="185">
        <f>LMdati!BJ35</f>
        <v>3.3045622688039455</v>
      </c>
      <c r="BJ35" s="46">
        <f>LMdati!BK35/(SUM(LMdati!$BK35:$BN35))</f>
        <v>4.6855733662145502E-2</v>
      </c>
      <c r="BK35" s="46">
        <f>LMdati!BL35/(SUM(LMdati!$BK35:$BN35))</f>
        <v>0.10480887792848335</v>
      </c>
      <c r="BL35" s="46">
        <f>LMdati!BM35/(SUM(LMdati!$BK35:$BN35))</f>
        <v>0.47595561035758321</v>
      </c>
      <c r="BM35" s="46">
        <f>LMdati!BN35/(SUM(LMdati!$BK35:$BN35))</f>
        <v>0.3723797780517879</v>
      </c>
      <c r="BN35" s="185">
        <v>3.1738594327990137</v>
      </c>
      <c r="BO35" s="46">
        <f>LMdati!BP35/(SUM(LMdati!$BP35:$BS35))</f>
        <v>2.1621621621621623E-2</v>
      </c>
      <c r="BP35" s="46">
        <f>LMdati!BQ35/(SUM(LMdati!$BP35:$BS35))</f>
        <v>7.7027027027027031E-2</v>
      </c>
      <c r="BQ35" s="46">
        <f>LMdati!BR35/(SUM(LMdati!$BP35:$BS35))</f>
        <v>0.38243243243243241</v>
      </c>
      <c r="BR35" s="46">
        <f>LMdati!BS35/(SUM(LMdati!$BP35:$BS35))</f>
        <v>0.51891891891891895</v>
      </c>
      <c r="BS35" s="185">
        <f>LMdati!BT35</f>
        <v>3.3986486486486487</v>
      </c>
      <c r="BT35" s="46">
        <f>LMdati!BU35/(SUM(LMdati!$BU35:$BX35))</f>
        <v>2.837837837837838E-2</v>
      </c>
      <c r="BU35" s="46">
        <f>LMdati!BV35/(SUM(LMdati!$BU35:$BX35))</f>
        <v>0.10675675675675676</v>
      </c>
      <c r="BV35" s="46">
        <f>LMdati!BW35/(SUM(LMdati!$BU35:$BX35))</f>
        <v>0.39729729729729729</v>
      </c>
      <c r="BW35" s="46">
        <f>LMdati!BX35/(SUM(LMdati!$BU35:$BX35))</f>
        <v>0.46756756756756757</v>
      </c>
      <c r="BX35" s="187">
        <f>LMdati!BY35</f>
        <v>3.3040540540540539</v>
      </c>
      <c r="BY35" s="46">
        <f>LMdati!BZ35/(SUM(LMdati!$BZ35:$CC35))</f>
        <v>4.3209876543209874E-2</v>
      </c>
      <c r="BZ35" s="46">
        <f>LMdati!CA35/(SUM(LMdati!$BZ35:$CC35))</f>
        <v>0.10493827160493827</v>
      </c>
      <c r="CA35" s="46">
        <f>LMdati!CB35/(SUM(LMdati!$BZ35:$CC35))</f>
        <v>0.36419753086419754</v>
      </c>
      <c r="CB35" s="46">
        <f>LMdati!CC35/(SUM(LMdati!$BZ35:$CC35))</f>
        <v>0.48765432098765432</v>
      </c>
      <c r="CC35" s="185">
        <f>LMdati!CD35</f>
        <v>3.2962962962962963</v>
      </c>
      <c r="CD35" s="46">
        <f>LMdati!CE35/(SUM(LMdati!$CE35:$CH35))</f>
        <v>4.7325102880658436E-2</v>
      </c>
      <c r="CE35" s="46">
        <f>LMdati!CF35/(SUM(LMdati!$CE35:$CH35))</f>
        <v>9.2592592592592587E-2</v>
      </c>
      <c r="CF35" s="46">
        <f>LMdati!CG35/(SUM(LMdati!$CE35:$CH35))</f>
        <v>0.43004115226337447</v>
      </c>
      <c r="CG35" s="46">
        <f>LMdati!CH35/(SUM(LMdati!$CE35:$CH35))</f>
        <v>0.43004115226337447</v>
      </c>
      <c r="CH35" s="186">
        <f>LMdati!CI35</f>
        <v>3.2427983539094649</v>
      </c>
      <c r="CI35" s="46">
        <f>LMdati!CJ35/LMdati!$CP35</f>
        <v>0.45901639344262296</v>
      </c>
      <c r="CJ35" s="46">
        <f>LMdati!CK35/LMdati!$CP35</f>
        <v>0.29508196721311475</v>
      </c>
      <c r="CK35" s="46">
        <f>LMdati!CL35/LMdati!$CP35</f>
        <v>9.8360655737704916E-2</v>
      </c>
      <c r="CL35" s="46">
        <f>LMdati!CM35/LMdati!$CP35</f>
        <v>6.5573770491803282E-2</v>
      </c>
      <c r="CM35" s="46">
        <f>LMdati!CN35/LMdati!$CP35</f>
        <v>8.1967213114754092E-2</v>
      </c>
      <c r="CN35" s="244">
        <f>LMdati!CO35</f>
        <v>2.75</v>
      </c>
      <c r="CO35" s="245">
        <f>LMdati!CP35</f>
        <v>61</v>
      </c>
      <c r="CP35" s="46">
        <f>LMdati!CQ35/LMdati!$CP35</f>
        <v>0.13114754098360656</v>
      </c>
      <c r="CQ35" s="45">
        <f>LMdati!CR35/LMdati!$CP35</f>
        <v>0.32786885245901637</v>
      </c>
      <c r="CR35" s="45">
        <f>LMdati!CS35/LMdati!$CP35</f>
        <v>0.4098360655737705</v>
      </c>
      <c r="CS35" s="45">
        <f>LMdati!CT35/LMdati!$CP35</f>
        <v>0.13114754098360656</v>
      </c>
      <c r="CT35" s="193">
        <f>LMdati!CU35</f>
        <v>99.967213114754102</v>
      </c>
      <c r="CU35" s="46">
        <f>LMdati!CV35/LMdati!$DB35</f>
        <v>0.35384615384615387</v>
      </c>
      <c r="CV35" s="46">
        <f>LMdati!CW35/LMdati!$DB35</f>
        <v>0.38461538461538464</v>
      </c>
      <c r="CW35" s="46">
        <f>LMdati!CX35/LMdati!$DB35</f>
        <v>0.1076923076923077</v>
      </c>
      <c r="CX35" s="46">
        <f>LMdati!CY35/LMdati!$DB35</f>
        <v>0.13846153846153847</v>
      </c>
      <c r="CY35" s="46">
        <f>LMdati!CZ35/LMdati!$DB35</f>
        <v>1.5384615384615385E-2</v>
      </c>
      <c r="CZ35" s="244">
        <f>LMdati!DA35</f>
        <v>3.03125</v>
      </c>
      <c r="DA35" s="245">
        <f>LMdati!DB35</f>
        <v>65</v>
      </c>
      <c r="DB35" s="46">
        <f>LMdati!DC35/LMdati!$DB35</f>
        <v>0.23076923076923078</v>
      </c>
      <c r="DC35" s="45">
        <f>LMdati!DD35/LMdati!$DB35</f>
        <v>0.30769230769230771</v>
      </c>
      <c r="DD35" s="45">
        <f>LMdati!DE35/LMdati!$DB35</f>
        <v>0.35384615384615387</v>
      </c>
      <c r="DE35" s="45">
        <f>LMdati!DF35/LMdati!$DB35</f>
        <v>0.1076923076923077</v>
      </c>
      <c r="DF35" s="193">
        <f>LMdati!DG35</f>
        <v>98.015384615384619</v>
      </c>
      <c r="DG35" s="46">
        <f>LMdati!DH35/LMdati!$DN35</f>
        <v>0.5</v>
      </c>
      <c r="DH35" s="46">
        <f>LMdati!DI35/LMdati!$DN35</f>
        <v>0.38235294117647056</v>
      </c>
      <c r="DI35" s="46">
        <f>LMdati!DJ35/LMdati!$DN35</f>
        <v>2.9411764705882353E-2</v>
      </c>
      <c r="DJ35" s="46">
        <f>LMdati!DK35/LMdati!$DN35</f>
        <v>8.8235294117647065E-2</v>
      </c>
      <c r="DK35" s="46">
        <f>LMdati!DL35/LMdati!$DN35</f>
        <v>0</v>
      </c>
      <c r="DL35" s="244">
        <f>LMdati!DM35</f>
        <v>2.7058823529411766</v>
      </c>
      <c r="DM35" s="245">
        <f>LMdati!DN35</f>
        <v>68</v>
      </c>
      <c r="DN35" s="46">
        <f>LMdati!DO35/LMdati!$DN35</f>
        <v>0.10294117647058823</v>
      </c>
      <c r="DO35" s="45">
        <f>LMdati!DP35/LMdati!$DN35</f>
        <v>0.3235294117647059</v>
      </c>
      <c r="DP35" s="45">
        <f>LMdati!DQ35/LMdati!$DN35</f>
        <v>0.38235294117647056</v>
      </c>
      <c r="DQ35" s="45">
        <f>LMdati!DR35/LMdati!$DN35</f>
        <v>0.19117647058823528</v>
      </c>
      <c r="DR35" s="193">
        <f>LMdati!DS35</f>
        <v>98.941176470588232</v>
      </c>
      <c r="DS35" s="46">
        <f>LMdati!DT35/LMdati!$DX35</f>
        <v>0.25</v>
      </c>
      <c r="DT35" s="46">
        <f>LMdati!DU35/LMdati!$DX35</f>
        <v>0.5714285714285714</v>
      </c>
      <c r="DU35" s="46">
        <f>LMdati!DV35/LMdati!$DX35</f>
        <v>0.125</v>
      </c>
      <c r="DV35" s="46">
        <f>LMdati!DW35/LMdati!$DX35</f>
        <v>5.3571428571428568E-2</v>
      </c>
      <c r="DW35" s="47">
        <f>LMdati!DX35</f>
        <v>56</v>
      </c>
      <c r="DX35" s="46">
        <f>LMdati!DY35/LMdati!$DX35</f>
        <v>0.5892857142857143</v>
      </c>
      <c r="DY35" s="46">
        <f>LMdati!DZ35/LMdati!$DX35</f>
        <v>0.16071428571428573</v>
      </c>
      <c r="DZ35" s="46">
        <f>LMdati!EA35/LMdati!$DX35</f>
        <v>0.14285714285714285</v>
      </c>
      <c r="EA35" s="46">
        <f>LMdati!EB35/LMdati!$DX35</f>
        <v>1.7857142857142856E-2</v>
      </c>
      <c r="EB35" s="192">
        <f>LMdati!EC35/LMdati!$DX35</f>
        <v>8.9285714285714288E-2</v>
      </c>
      <c r="EC35" s="46">
        <f>LMdati!ED35/LMdati!$EH35</f>
        <v>0.30666666666666664</v>
      </c>
      <c r="ED35" s="46">
        <f>LMdati!EE35/LMdati!$EH35</f>
        <v>0.54666666666666663</v>
      </c>
      <c r="EE35" s="46">
        <f>LMdati!EF35/LMdati!$EH35</f>
        <v>0.12</v>
      </c>
      <c r="EF35" s="46">
        <f>LMdati!EG35/LMdati!$EH35</f>
        <v>2.6666666666666668E-2</v>
      </c>
      <c r="EG35" s="47">
        <f>LMdati!EH35</f>
        <v>75</v>
      </c>
      <c r="EH35" s="46">
        <f>LMdati!EI35/LMdati!$EH35</f>
        <v>0.50666666666666671</v>
      </c>
      <c r="EI35" s="46">
        <f>LMdati!EJ35/LMdati!$EH35</f>
        <v>0.26666666666666666</v>
      </c>
      <c r="EJ35" s="46">
        <f>LMdati!EK35/LMdati!$EH35</f>
        <v>0.12</v>
      </c>
      <c r="EK35" s="46">
        <f>LMdati!EL35/LMdati!$EH35</f>
        <v>0.04</v>
      </c>
      <c r="EL35" s="192">
        <f>LMdati!EM35/LMdati!$EH35</f>
        <v>6.6666666666666666E-2</v>
      </c>
      <c r="EM35" s="46">
        <f>LMdati!EN35/LMdati!$ER35</f>
        <v>0.28000000000000003</v>
      </c>
      <c r="EN35" s="46">
        <f>LMdati!EO35/LMdati!$ER35</f>
        <v>0.56000000000000005</v>
      </c>
      <c r="EO35" s="46">
        <f>LMdati!EP35/LMdati!$ER35</f>
        <v>0.1</v>
      </c>
      <c r="EP35" s="46">
        <f>LMdati!EQ35/LMdati!$ER35</f>
        <v>0.06</v>
      </c>
      <c r="EQ35" s="47">
        <f>LMdati!ER35</f>
        <v>50</v>
      </c>
      <c r="ER35" s="46">
        <f>LMdati!ES35/LMdati!$ER35</f>
        <v>0.6</v>
      </c>
      <c r="ES35" s="46">
        <f>LMdati!ET35/LMdati!$ER35</f>
        <v>0.22</v>
      </c>
      <c r="ET35" s="46">
        <f>LMdati!EU35/LMdati!$ER35</f>
        <v>0.14000000000000001</v>
      </c>
      <c r="EU35" s="46">
        <f>LMdati!EV35/LMdati!$ER35</f>
        <v>0</v>
      </c>
      <c r="EV35" s="46">
        <f>LMdati!EW35/LMdati!$ER35</f>
        <v>0.04</v>
      </c>
    </row>
    <row r="36" spans="1:152" ht="10.5" customHeight="1" x14ac:dyDescent="0.2">
      <c r="A36" s="127">
        <v>1096</v>
      </c>
      <c r="B36" s="127"/>
      <c r="C36" s="27">
        <v>60</v>
      </c>
      <c r="D36" s="28" t="s">
        <v>264</v>
      </c>
      <c r="E36" s="27" t="s">
        <v>111</v>
      </c>
      <c r="F36" s="27" t="s">
        <v>180</v>
      </c>
      <c r="G36" s="29">
        <f>LMdati!H36</f>
        <v>86</v>
      </c>
      <c r="H36" s="45">
        <f>LMdati!I36/LMdati!$H36</f>
        <v>0.2441860465116279</v>
      </c>
      <c r="I36" s="45">
        <f>LMdati!J36/LMdati!$H36</f>
        <v>0.38372093023255816</v>
      </c>
      <c r="J36" s="45">
        <f>LMdati!K36/LMdati!$H36</f>
        <v>0.30232558139534882</v>
      </c>
      <c r="K36" s="45">
        <f>LMdati!L36/LMdati!$H36</f>
        <v>1.1627906976744186E-2</v>
      </c>
      <c r="L36" s="45">
        <f>LMdati!M36/LMdati!$H36</f>
        <v>5.8139534883720929E-2</v>
      </c>
      <c r="M36" s="243">
        <f>LMdati!N36</f>
        <v>96.097560975609753</v>
      </c>
      <c r="N36" s="29">
        <f>LMdati!O36</f>
        <v>127</v>
      </c>
      <c r="O36" s="45">
        <f>LMdati!P36/LMdati!$O36</f>
        <v>0.24409448818897639</v>
      </c>
      <c r="P36" s="45">
        <f>LMdati!Q36/LMdati!$O36</f>
        <v>0.25984251968503935</v>
      </c>
      <c r="Q36" s="45">
        <f>LMdati!R36/LMdati!$O36</f>
        <v>0.31496062992125984</v>
      </c>
      <c r="R36" s="45">
        <f>LMdati!S36/LMdati!$O36</f>
        <v>3.937007874015748E-2</v>
      </c>
      <c r="S36" s="45">
        <f>LMdati!T36/LMdati!$O36</f>
        <v>0.14173228346456693</v>
      </c>
      <c r="T36" s="243">
        <f>LMdati!U36</f>
        <v>97.504424778761063</v>
      </c>
      <c r="U36" s="29">
        <f>LMdati!V36</f>
        <v>140</v>
      </c>
      <c r="V36" s="45">
        <f>LMdati!W36/LMdati!$V36</f>
        <v>0.2</v>
      </c>
      <c r="W36" s="45">
        <f>LMdati!X36/LMdati!$V36</f>
        <v>0.20714285714285716</v>
      </c>
      <c r="X36" s="45">
        <f>LMdati!Y36/LMdati!$V36</f>
        <v>0.22857142857142856</v>
      </c>
      <c r="Y36" s="45">
        <f>LMdati!Z36/LMdati!$V36</f>
        <v>7.1428571428571426E-3</v>
      </c>
      <c r="Z36" s="45">
        <f>LMdati!AA36/LMdati!$V36</f>
        <v>0.35714285714285715</v>
      </c>
      <c r="AA36" s="243">
        <f>LMdati!AB36</f>
        <v>95.603960396039611</v>
      </c>
      <c r="AB36" s="29">
        <f>LMdati!AC36</f>
        <v>104</v>
      </c>
      <c r="AC36" s="45">
        <f>LMdati!AD36/LMdati!$AC36</f>
        <v>0.21153846153846154</v>
      </c>
      <c r="AD36" s="45">
        <f>LMdati!AE36/LMdati!$AC36</f>
        <v>0.22115384615384615</v>
      </c>
      <c r="AE36" s="45">
        <f>LMdati!AF36/LMdati!$AC36</f>
        <v>0.25961538461538464</v>
      </c>
      <c r="AF36" s="45">
        <f>LMdati!AG36/LMdati!$AC36</f>
        <v>1.9230769230769232E-2</v>
      </c>
      <c r="AG36" s="45">
        <f>LMdati!AH36/LMdati!$AC36</f>
        <v>0.28846153846153844</v>
      </c>
      <c r="AH36" s="243">
        <f>LMdati!AI36</f>
        <v>97.146666666666661</v>
      </c>
      <c r="AI36" s="184">
        <f>LMdati!AJ36/(LMdati!$H36-LMdati!$AM36)</f>
        <v>0.75806451612903225</v>
      </c>
      <c r="AJ36" s="184">
        <f>LMdati!AK36/(LMdati!$H36-LMdati!$AM36)</f>
        <v>0.17741935483870969</v>
      </c>
      <c r="AK36" s="184">
        <f>LMdati!AL36/(LMdati!$H36-LMdati!$AM36)</f>
        <v>6.4516129032258063E-2</v>
      </c>
      <c r="AL36" s="184"/>
      <c r="AM36" s="184">
        <f>LMdati!AN36/(LMdati!$O36-LMdati!$AQ36)</f>
        <v>0.7857142857142857</v>
      </c>
      <c r="AN36" s="184">
        <f>LMdati!AO36/(LMdati!$O36-LMdati!$AQ36)</f>
        <v>0.18571428571428572</v>
      </c>
      <c r="AO36" s="184">
        <f>LMdati!AP36/(LMdati!$O36-LMdati!$AQ36)</f>
        <v>2.8571428571428571E-2</v>
      </c>
      <c r="AP36" s="184"/>
      <c r="AQ36" s="184">
        <f>LMdati!AR36/(LMdati!$V36-LMdati!$AU36)</f>
        <v>0.66666666666666663</v>
      </c>
      <c r="AR36" s="184">
        <f>LMdati!AS36/(LMdati!$V36-LMdati!$AU36)</f>
        <v>0.2857142857142857</v>
      </c>
      <c r="AS36" s="184">
        <f>LMdati!AT36/(LMdati!$V36-LMdati!$AU36)</f>
        <v>4.7619047619047616E-2</v>
      </c>
      <c r="AT36" s="184"/>
      <c r="AU36" s="184">
        <f>LMdati!AV36/LMdati!$BC36</f>
        <v>7.1770334928229665E-2</v>
      </c>
      <c r="AV36" s="184">
        <f>LMdati!AW36/LMdati!$BC36</f>
        <v>3.3492822966507178E-2</v>
      </c>
      <c r="AW36" s="184">
        <f>LMdati!AX36/LMdati!$BD36</f>
        <v>1.8656716417910446E-2</v>
      </c>
      <c r="AX36" s="184">
        <f>LMdati!AY36/LMdati!$BD36</f>
        <v>4.4776119402985072E-2</v>
      </c>
      <c r="AY36" s="184">
        <f>LMdati!AZ36/LMdati!$BE36</f>
        <v>3.8135593220338986E-2</v>
      </c>
      <c r="AZ36" s="184">
        <f>LMdati!BA36/LMdati!$BE36</f>
        <v>3.3898305084745763E-2</v>
      </c>
      <c r="BA36" s="30">
        <f>LMdati!BB36</f>
        <v>160</v>
      </c>
      <c r="BB36" s="30">
        <f>LMdati!BC36</f>
        <v>209</v>
      </c>
      <c r="BC36" s="30">
        <f>LMdati!BD36</f>
        <v>268</v>
      </c>
      <c r="BD36" s="30">
        <f>LMdati!BE36</f>
        <v>236</v>
      </c>
      <c r="BE36" s="46">
        <f>LMdati!BF36/(SUM(LMdati!$BF36:$BI36))</f>
        <v>3.8461538461538464E-2</v>
      </c>
      <c r="BF36" s="46">
        <f>LMdati!BG36/(SUM(LMdati!$BF36:$BI36))</f>
        <v>0.145748987854251</v>
      </c>
      <c r="BG36" s="46">
        <f>LMdati!BH36/(SUM(LMdati!$BF36:$BI36))</f>
        <v>0.40384615384615385</v>
      </c>
      <c r="BH36" s="46">
        <f>LMdati!BI36/(SUM(LMdati!$BF36:$BI36))</f>
        <v>0.41194331983805665</v>
      </c>
      <c r="BI36" s="185">
        <f>LMdati!BJ36</f>
        <v>3.1892712550607287</v>
      </c>
      <c r="BJ36" s="46">
        <f>LMdati!BK36/(SUM(LMdati!$BK36:$BN36))</f>
        <v>8.8056680161943318E-2</v>
      </c>
      <c r="BK36" s="46">
        <f>LMdati!BL36/(SUM(LMdati!$BK36:$BN36))</f>
        <v>0.15789473684210525</v>
      </c>
      <c r="BL36" s="46">
        <f>LMdati!BM36/(SUM(LMdati!$BK36:$BN36))</f>
        <v>0.4665991902834008</v>
      </c>
      <c r="BM36" s="46">
        <f>LMdati!BN36/(SUM(LMdati!$BK36:$BN36))</f>
        <v>0.2874493927125506</v>
      </c>
      <c r="BN36" s="185">
        <v>2.9534412955465585</v>
      </c>
      <c r="BO36" s="46">
        <f>LMdati!BP36/(SUM(LMdati!$BP36:$BS36))</f>
        <v>2.4186822351959968E-2</v>
      </c>
      <c r="BP36" s="46">
        <f>LMdati!BQ36/(SUM(LMdati!$BP36:$BS36))</f>
        <v>0.12010008340283569</v>
      </c>
      <c r="BQ36" s="46">
        <f>LMdati!BR36/(SUM(LMdati!$BP36:$BS36))</f>
        <v>0.42368640533778146</v>
      </c>
      <c r="BR36" s="46">
        <f>LMdati!BS36/(SUM(LMdati!$BP36:$BS36))</f>
        <v>0.43202668890742285</v>
      </c>
      <c r="BS36" s="185">
        <f>LMdati!BT36</f>
        <v>3.2635529608006673</v>
      </c>
      <c r="BT36" s="46">
        <f>LMdati!BU36/(SUM(LMdati!$BU36:$BX36))</f>
        <v>6.672226855713094E-2</v>
      </c>
      <c r="BU36" s="46">
        <f>LMdati!BV36/(SUM(LMdati!$BU36:$BX36))</f>
        <v>0.13344453711426188</v>
      </c>
      <c r="BV36" s="46">
        <f>LMdati!BW36/(SUM(LMdati!$BU36:$BX36))</f>
        <v>0.48874061718098416</v>
      </c>
      <c r="BW36" s="46">
        <f>LMdati!BX36/(SUM(LMdati!$BU36:$BX36))</f>
        <v>0.31109257714762301</v>
      </c>
      <c r="BX36" s="187">
        <f>LMdati!BY36</f>
        <v>3.0442035029190992</v>
      </c>
      <c r="BY36" s="46">
        <f>LMdati!BZ36/(SUM(LMdati!$BZ36:$CC36))</f>
        <v>4.3807919123841618E-2</v>
      </c>
      <c r="BZ36" s="46">
        <f>LMdati!CA36/(SUM(LMdati!$BZ36:$CC36))</f>
        <v>9.8567818028643645E-2</v>
      </c>
      <c r="CA36" s="46">
        <f>LMdati!CB36/(SUM(LMdati!$BZ36:$CC36))</f>
        <v>0.42038753159224934</v>
      </c>
      <c r="CB36" s="46">
        <f>LMdati!CC36/(SUM(LMdati!$BZ36:$CC36))</f>
        <v>0.43723673125526535</v>
      </c>
      <c r="CC36" s="185">
        <f>LMdati!CD36</f>
        <v>3.2510530749789384</v>
      </c>
      <c r="CD36" s="46">
        <f>LMdati!CE36/(SUM(LMdati!$CE36:$CH36))</f>
        <v>8.9300758213984838E-2</v>
      </c>
      <c r="CE36" s="46">
        <f>LMdati!CF36/(SUM(LMdati!$CE36:$CH36))</f>
        <v>0.13732097725358045</v>
      </c>
      <c r="CF36" s="46">
        <f>LMdati!CG36/(SUM(LMdati!$CE36:$CH36))</f>
        <v>0.46251053074978937</v>
      </c>
      <c r="CG36" s="46">
        <f>LMdati!CH36/(SUM(LMdati!$CE36:$CH36))</f>
        <v>0.31086773378264532</v>
      </c>
      <c r="CH36" s="186">
        <f>LMdati!CI36</f>
        <v>2.9949452401010954</v>
      </c>
      <c r="CI36" s="46">
        <f>LMdati!CJ36/LMdati!$CP36</f>
        <v>0.73913043478260865</v>
      </c>
      <c r="CJ36" s="46">
        <f>LMdati!CK36/LMdati!$CP36</f>
        <v>0.21739130434782608</v>
      </c>
      <c r="CK36" s="46">
        <f>LMdati!CL36/LMdati!$CP36</f>
        <v>1.4492753623188406E-2</v>
      </c>
      <c r="CL36" s="46">
        <f>LMdati!CM36/LMdati!$CP36</f>
        <v>2.8985507246376812E-2</v>
      </c>
      <c r="CM36" s="46">
        <f>LMdati!CN36/LMdati!$CP36</f>
        <v>0</v>
      </c>
      <c r="CN36" s="244">
        <f>LMdati!CO36</f>
        <v>2.3333333333333335</v>
      </c>
      <c r="CO36" s="245">
        <f>LMdati!CP36</f>
        <v>69</v>
      </c>
      <c r="CP36" s="46">
        <f>LMdati!CQ36/LMdati!$CP36</f>
        <v>4.3478260869565216E-2</v>
      </c>
      <c r="CQ36" s="45">
        <f>LMdati!CR36/LMdati!$CP36</f>
        <v>0.36231884057971014</v>
      </c>
      <c r="CR36" s="45">
        <f>LMdati!CS36/LMdati!$CP36</f>
        <v>0.52173913043478259</v>
      </c>
      <c r="CS36" s="45">
        <f>LMdati!CT36/LMdati!$CP36</f>
        <v>7.2463768115942032E-2</v>
      </c>
      <c r="CT36" s="193">
        <f>LMdati!CU36</f>
        <v>101.43478260869566</v>
      </c>
      <c r="CU36" s="46">
        <f>LMdati!CV36/LMdati!$DB36</f>
        <v>0.76315789473684215</v>
      </c>
      <c r="CV36" s="46">
        <f>LMdati!CW36/LMdati!$DB36</f>
        <v>0.21052631578947367</v>
      </c>
      <c r="CW36" s="46">
        <f>LMdati!CX36/LMdati!$DB36</f>
        <v>1.3157894736842105E-2</v>
      </c>
      <c r="CX36" s="46">
        <f>LMdati!CY36/LMdati!$DB36</f>
        <v>1.3157894736842105E-2</v>
      </c>
      <c r="CY36" s="46">
        <f>LMdati!CZ36/LMdati!$DB36</f>
        <v>0</v>
      </c>
      <c r="CZ36" s="244">
        <f>LMdati!DA36</f>
        <v>2.2763157894736841</v>
      </c>
      <c r="DA36" s="245">
        <f>LMdati!DB36</f>
        <v>76</v>
      </c>
      <c r="DB36" s="46">
        <f>LMdati!DC36/LMdati!$DB36</f>
        <v>5.2631578947368418E-2</v>
      </c>
      <c r="DC36" s="45">
        <f>LMdati!DD36/LMdati!$DB36</f>
        <v>0.25</v>
      </c>
      <c r="DD36" s="45">
        <f>LMdati!DE36/LMdati!$DB36</f>
        <v>0.63157894736842102</v>
      </c>
      <c r="DE36" s="45">
        <f>LMdati!DF36/LMdati!$DB36</f>
        <v>6.5789473684210523E-2</v>
      </c>
      <c r="DF36" s="193">
        <f>LMdati!DG36</f>
        <v>103.67105263157895</v>
      </c>
      <c r="DG36" s="46">
        <f>LMdati!DH36/LMdati!$DN36</f>
        <v>0.7865168539325843</v>
      </c>
      <c r="DH36" s="46">
        <f>LMdati!DI36/LMdati!$DN36</f>
        <v>0.19101123595505617</v>
      </c>
      <c r="DI36" s="46">
        <f>LMdati!DJ36/LMdati!$DN36</f>
        <v>0</v>
      </c>
      <c r="DJ36" s="46">
        <f>LMdati!DK36/LMdati!$DN36</f>
        <v>2.247191011235955E-2</v>
      </c>
      <c r="DK36" s="46">
        <f>LMdati!DL36/LMdati!$DN36</f>
        <v>0</v>
      </c>
      <c r="DL36" s="244">
        <f>LMdati!DM36</f>
        <v>2.2584269662921348</v>
      </c>
      <c r="DM36" s="245">
        <f>LMdati!DN36</f>
        <v>89</v>
      </c>
      <c r="DN36" s="46">
        <f>LMdati!DO36/LMdati!$DN36</f>
        <v>0</v>
      </c>
      <c r="DO36" s="45">
        <f>LMdati!DP36/LMdati!$DN36</f>
        <v>0.1797752808988764</v>
      </c>
      <c r="DP36" s="45">
        <f>LMdati!DQ36/LMdati!$DN36</f>
        <v>0.6741573033707865</v>
      </c>
      <c r="DQ36" s="45">
        <f>LMdati!DR36/LMdati!$DN36</f>
        <v>0.14606741573033707</v>
      </c>
      <c r="DR36" s="193">
        <f>LMdati!DS36</f>
        <v>105.50561797752809</v>
      </c>
      <c r="DS36" s="46">
        <f>LMdati!DT36/LMdati!$DX36</f>
        <v>0.37878787878787878</v>
      </c>
      <c r="DT36" s="46">
        <f>LMdati!DU36/LMdati!$DX36</f>
        <v>0.5757575757575758</v>
      </c>
      <c r="DU36" s="46">
        <f>LMdati!DV36/LMdati!$DX36</f>
        <v>3.0303030303030304E-2</v>
      </c>
      <c r="DV36" s="46">
        <f>LMdati!DW36/LMdati!$DX36</f>
        <v>1.5151515151515152E-2</v>
      </c>
      <c r="DW36" s="47">
        <f>LMdati!DX36</f>
        <v>66</v>
      </c>
      <c r="DX36" s="46">
        <f>LMdati!DY36/LMdati!$DX36</f>
        <v>0.75757575757575757</v>
      </c>
      <c r="DY36" s="46">
        <f>LMdati!DZ36/LMdati!$DX36</f>
        <v>0.10606060606060606</v>
      </c>
      <c r="DZ36" s="46">
        <f>LMdati!EA36/LMdati!$DX36</f>
        <v>0</v>
      </c>
      <c r="EA36" s="46">
        <f>LMdati!EB36/LMdati!$DX36</f>
        <v>0.13636363636363635</v>
      </c>
      <c r="EB36" s="192">
        <f>LMdati!EC36/LMdati!$DX36</f>
        <v>0</v>
      </c>
      <c r="EC36" s="46">
        <f>LMdati!ED36/LMdati!$EH36</f>
        <v>0.37878787878787878</v>
      </c>
      <c r="ED36" s="46">
        <f>LMdati!EE36/LMdati!$EH36</f>
        <v>0.54545454545454541</v>
      </c>
      <c r="EE36" s="46">
        <f>LMdati!EF36/LMdati!$EH36</f>
        <v>7.575757575757576E-2</v>
      </c>
      <c r="EF36" s="46">
        <f>LMdati!EG36/LMdati!$EH36</f>
        <v>0</v>
      </c>
      <c r="EG36" s="47">
        <f>LMdati!EH36</f>
        <v>66</v>
      </c>
      <c r="EH36" s="46">
        <f>LMdati!EI36/LMdati!$EH36</f>
        <v>0.77272727272727271</v>
      </c>
      <c r="EI36" s="46">
        <f>LMdati!EJ36/LMdati!$EH36</f>
        <v>9.0909090909090912E-2</v>
      </c>
      <c r="EJ36" s="46">
        <f>LMdati!EK36/LMdati!$EH36</f>
        <v>4.5454545454545456E-2</v>
      </c>
      <c r="EK36" s="46">
        <f>LMdati!EL36/LMdati!$EH36</f>
        <v>7.575757575757576E-2</v>
      </c>
      <c r="EL36" s="192">
        <f>LMdati!EM36/LMdati!$EH36</f>
        <v>1.5151515151515152E-2</v>
      </c>
      <c r="EM36" s="46">
        <f>LMdati!EN36/LMdati!$ER36</f>
        <v>0.28421052631578947</v>
      </c>
      <c r="EN36" s="46">
        <f>LMdati!EO36/LMdati!$ER36</f>
        <v>0.6</v>
      </c>
      <c r="EO36" s="46">
        <f>LMdati!EP36/LMdati!$ER36</f>
        <v>9.4736842105263161E-2</v>
      </c>
      <c r="EP36" s="46">
        <f>LMdati!EQ36/LMdati!$ER36</f>
        <v>2.1052631578947368E-2</v>
      </c>
      <c r="EQ36" s="47">
        <f>LMdati!ER36</f>
        <v>95</v>
      </c>
      <c r="ER36" s="46">
        <f>LMdati!ES36/LMdati!$ER36</f>
        <v>0.63157894736842102</v>
      </c>
      <c r="ES36" s="46">
        <f>LMdati!ET36/LMdati!$ER36</f>
        <v>0.22105263157894736</v>
      </c>
      <c r="ET36" s="46">
        <f>LMdati!EU36/LMdati!$ER36</f>
        <v>2.1052631578947368E-2</v>
      </c>
      <c r="EU36" s="46">
        <f>LMdati!EV36/LMdati!$ER36</f>
        <v>0.10526315789473684</v>
      </c>
      <c r="EV36" s="46">
        <f>LMdati!EW36/LMdati!$ER36</f>
        <v>2.1052631578947368E-2</v>
      </c>
    </row>
    <row r="37" spans="1:152" ht="10.5" customHeight="1" x14ac:dyDescent="0.2">
      <c r="A37" s="127">
        <v>1142</v>
      </c>
      <c r="B37" s="127"/>
      <c r="C37" s="27">
        <v>61</v>
      </c>
      <c r="D37" s="28" t="s">
        <v>266</v>
      </c>
      <c r="E37" s="27" t="s">
        <v>111</v>
      </c>
      <c r="F37" s="27" t="s">
        <v>180</v>
      </c>
      <c r="G37" s="29">
        <f>LMdati!H37</f>
        <v>83</v>
      </c>
      <c r="H37" s="45">
        <f>LMdati!I37/LMdati!$H37</f>
        <v>0.25301204819277107</v>
      </c>
      <c r="I37" s="45">
        <f>LMdati!J37/LMdati!$H37</f>
        <v>0.37349397590361444</v>
      </c>
      <c r="J37" s="45">
        <f>LMdati!K37/LMdati!$H37</f>
        <v>0.3493975903614458</v>
      </c>
      <c r="K37" s="45">
        <f>LMdati!L37/LMdati!$H37</f>
        <v>0</v>
      </c>
      <c r="L37" s="45">
        <f>LMdati!M37/LMdati!$H37</f>
        <v>2.4096385542168676E-2</v>
      </c>
      <c r="M37" s="243">
        <f>LMdati!N37</f>
        <v>95.5421686746988</v>
      </c>
      <c r="N37" s="29">
        <f>LMdati!O37</f>
        <v>75</v>
      </c>
      <c r="O37" s="45">
        <f>LMdati!P37/LMdati!$O37</f>
        <v>0.25333333333333335</v>
      </c>
      <c r="P37" s="45">
        <f>LMdati!Q37/LMdati!$O37</f>
        <v>0.34666666666666668</v>
      </c>
      <c r="Q37" s="45">
        <f>LMdati!R37/LMdati!$O37</f>
        <v>0.34666666666666668</v>
      </c>
      <c r="R37" s="45">
        <f>LMdati!S37/LMdati!$O37</f>
        <v>1.3333333333333334E-2</v>
      </c>
      <c r="S37" s="45">
        <f>LMdati!T37/LMdati!$O37</f>
        <v>0.04</v>
      </c>
      <c r="T37" s="243">
        <f>LMdati!U37</f>
        <v>94.888888888888886</v>
      </c>
      <c r="U37" s="29">
        <f>LMdati!V37</f>
        <v>98</v>
      </c>
      <c r="V37" s="45">
        <f>LMdati!W37/LMdati!$V37</f>
        <v>0.2857142857142857</v>
      </c>
      <c r="W37" s="45">
        <f>LMdati!X37/LMdati!$V37</f>
        <v>0.38775510204081631</v>
      </c>
      <c r="X37" s="45">
        <f>LMdati!Y37/LMdati!$V37</f>
        <v>0.30612244897959184</v>
      </c>
      <c r="Y37" s="45">
        <f>LMdati!Z37/LMdati!$V37</f>
        <v>0</v>
      </c>
      <c r="Z37" s="45">
        <f>LMdati!AA37/LMdati!$V37</f>
        <v>2.0408163265306121E-2</v>
      </c>
      <c r="AA37" s="243">
        <f>LMdati!AB37</f>
        <v>92.806122448979593</v>
      </c>
      <c r="AB37" s="29">
        <f>LMdati!AC37</f>
        <v>76</v>
      </c>
      <c r="AC37" s="45">
        <f>LMdati!AD37/LMdati!$AC37</f>
        <v>0.28947368421052633</v>
      </c>
      <c r="AD37" s="45">
        <f>LMdati!AE37/LMdati!$AC37</f>
        <v>0.43421052631578949</v>
      </c>
      <c r="AE37" s="45">
        <f>LMdati!AF37/LMdati!$AC37</f>
        <v>0.25</v>
      </c>
      <c r="AF37" s="45">
        <f>LMdati!AG37/LMdati!$AC37</f>
        <v>1.3157894736842105E-2</v>
      </c>
      <c r="AG37" s="45">
        <f>LMdati!AH37/LMdati!$AC37</f>
        <v>1.3157894736842105E-2</v>
      </c>
      <c r="AH37" s="243">
        <f>LMdati!AI37</f>
        <v>92.39473684210526</v>
      </c>
      <c r="AI37" s="184">
        <f>LMdati!AJ37/(LMdati!$H37-LMdati!$AM37)</f>
        <v>0.45652173913043476</v>
      </c>
      <c r="AJ37" s="184">
        <f>LMdati!AK37/(LMdati!$H37-LMdati!$AM37)</f>
        <v>0.52173913043478259</v>
      </c>
      <c r="AK37" s="184">
        <f>LMdati!AL37/(LMdati!$H37-LMdati!$AM37)</f>
        <v>2.1739130434782608E-2</v>
      </c>
      <c r="AL37" s="184"/>
      <c r="AM37" s="184">
        <f>LMdati!AN37/(LMdati!$O37-LMdati!$AQ37)</f>
        <v>0.49019607843137253</v>
      </c>
      <c r="AN37" s="184">
        <f>LMdati!AO37/(LMdati!$O37-LMdati!$AQ37)</f>
        <v>0.50980392156862742</v>
      </c>
      <c r="AO37" s="184">
        <f>LMdati!AP37/(LMdati!$O37-LMdati!$AQ37)</f>
        <v>0</v>
      </c>
      <c r="AP37" s="184"/>
      <c r="AQ37" s="184">
        <f>LMdati!AR37/(LMdati!$V37-LMdati!$AU37)</f>
        <v>0.34246575342465752</v>
      </c>
      <c r="AR37" s="184">
        <f>LMdati!AS37/(LMdati!$V37-LMdati!$AU37)</f>
        <v>0.50684931506849318</v>
      </c>
      <c r="AS37" s="184">
        <f>LMdati!AT37/(LMdati!$V37-LMdati!$AU37)</f>
        <v>1.3698630136986301E-2</v>
      </c>
      <c r="AT37" s="184"/>
      <c r="AU37" s="184">
        <f>LMdati!AV37/LMdati!$BC37</f>
        <v>1.9108280254777069E-2</v>
      </c>
      <c r="AV37" s="184">
        <f>LMdati!AW37/LMdati!$BC37</f>
        <v>0.10828025477707007</v>
      </c>
      <c r="AW37" s="184">
        <f>LMdati!AX37/LMdati!$BD37</f>
        <v>5.8479532163742687E-3</v>
      </c>
      <c r="AX37" s="184">
        <f>LMdati!AY37/LMdati!$BD37</f>
        <v>4.0935672514619881E-2</v>
      </c>
      <c r="AY37" s="184">
        <f>LMdati!AZ37/LMdati!$BE37</f>
        <v>0</v>
      </c>
      <c r="AZ37" s="184">
        <f>LMdati!BA37/LMdati!$BE37</f>
        <v>2.3255813953488372E-2</v>
      </c>
      <c r="BA37" s="30">
        <f>LMdati!BB37</f>
        <v>193</v>
      </c>
      <c r="BB37" s="30">
        <f>LMdati!BC37</f>
        <v>157</v>
      </c>
      <c r="BC37" s="30">
        <f>LMdati!BD37</f>
        <v>171</v>
      </c>
      <c r="BD37" s="30">
        <f>LMdati!BE37</f>
        <v>172</v>
      </c>
      <c r="BE37" s="46">
        <f>LMdati!BF37/(SUM(LMdati!$BF37:$BI37))</f>
        <v>1.3910355486862442E-2</v>
      </c>
      <c r="BF37" s="46">
        <f>LMdati!BG37/(SUM(LMdati!$BF37:$BI37))</f>
        <v>9.428129829984544E-2</v>
      </c>
      <c r="BG37" s="46">
        <f>LMdati!BH37/(SUM(LMdati!$BF37:$BI37))</f>
        <v>0.39412673879443588</v>
      </c>
      <c r="BH37" s="46">
        <f>LMdati!BI37/(SUM(LMdati!$BF37:$BI37))</f>
        <v>0.49768160741885625</v>
      </c>
      <c r="BI37" s="185">
        <f>LMdati!BJ37</f>
        <v>3.3755795981452859</v>
      </c>
      <c r="BJ37" s="46">
        <f>LMdati!BK37/(SUM(LMdati!$BK37:$BN37))</f>
        <v>5.8732612055641419E-2</v>
      </c>
      <c r="BK37" s="46">
        <f>LMdati!BL37/(SUM(LMdati!$BK37:$BN37))</f>
        <v>0.14064914992272023</v>
      </c>
      <c r="BL37" s="46">
        <f>LMdati!BM37/(SUM(LMdati!$BK37:$BN37))</f>
        <v>0.51622874806800623</v>
      </c>
      <c r="BM37" s="46">
        <f>LMdati!BN37/(SUM(LMdati!$BK37:$BN37))</f>
        <v>0.28438948995363217</v>
      </c>
      <c r="BN37" s="185">
        <v>3.0262751159196291</v>
      </c>
      <c r="BO37" s="46">
        <f>LMdati!BP37/(SUM(LMdati!$BP37:$BS37))</f>
        <v>2.4096385542168676E-2</v>
      </c>
      <c r="BP37" s="46">
        <f>LMdati!BQ37/(SUM(LMdati!$BP37:$BS37))</f>
        <v>9.2369477911646583E-2</v>
      </c>
      <c r="BQ37" s="46">
        <f>LMdati!BR37/(SUM(LMdati!$BP37:$BS37))</f>
        <v>0.42034805890227578</v>
      </c>
      <c r="BR37" s="46">
        <f>LMdati!BS37/(SUM(LMdati!$BP37:$BS37))</f>
        <v>0.46318607764390896</v>
      </c>
      <c r="BS37" s="185">
        <f>LMdati!BT37</f>
        <v>3.322623828647925</v>
      </c>
      <c r="BT37" s="46">
        <f>LMdati!BU37/(SUM(LMdati!$BU37:$BX37))</f>
        <v>7.4966532797858101E-2</v>
      </c>
      <c r="BU37" s="46">
        <f>LMdati!BV37/(SUM(LMdati!$BU37:$BX37))</f>
        <v>0.17402945113788487</v>
      </c>
      <c r="BV37" s="46">
        <f>LMdati!BW37/(SUM(LMdati!$BU37:$BX37))</f>
        <v>0.50334672021419014</v>
      </c>
      <c r="BW37" s="46">
        <f>LMdati!BX37/(SUM(LMdati!$BU37:$BX37))</f>
        <v>0.24765729585006693</v>
      </c>
      <c r="BX37" s="187">
        <f>LMdati!BY37</f>
        <v>2.9236947791164658</v>
      </c>
      <c r="BY37" s="46">
        <f>LMdati!BZ37/(SUM(LMdati!$BZ37:$CC37))</f>
        <v>2.7859237536656891E-2</v>
      </c>
      <c r="BZ37" s="46">
        <f>LMdati!CA37/(SUM(LMdati!$BZ37:$CC37))</f>
        <v>9.3841642228739003E-2</v>
      </c>
      <c r="CA37" s="46">
        <f>LMdati!CB37/(SUM(LMdati!$BZ37:$CC37))</f>
        <v>0.36363636363636365</v>
      </c>
      <c r="CB37" s="46">
        <f>LMdati!CC37/(SUM(LMdati!$BZ37:$CC37))</f>
        <v>0.51466275659824046</v>
      </c>
      <c r="CC37" s="185">
        <f>LMdati!CD37</f>
        <v>3.3651026392961878</v>
      </c>
      <c r="CD37" s="46">
        <f>LMdati!CE37/(SUM(LMdati!$CE37:$CH37))</f>
        <v>0.10997067448680352</v>
      </c>
      <c r="CE37" s="46">
        <f>LMdati!CF37/(SUM(LMdati!$CE37:$CH37))</f>
        <v>0.14222873900293256</v>
      </c>
      <c r="CF37" s="46">
        <f>LMdati!CG37/(SUM(LMdati!$CE37:$CH37))</f>
        <v>0.48240469208211145</v>
      </c>
      <c r="CG37" s="46">
        <f>LMdati!CH37/(SUM(LMdati!$CE37:$CH37))</f>
        <v>0.26539589442815248</v>
      </c>
      <c r="CH37" s="186">
        <f>LMdati!CI37</f>
        <v>2.903225806451613</v>
      </c>
      <c r="CI37" s="46">
        <f>LMdati!CJ37/LMdati!$CP37</f>
        <v>0.4731182795698925</v>
      </c>
      <c r="CJ37" s="46">
        <f>LMdati!CK37/LMdati!$CP37</f>
        <v>0.39784946236559138</v>
      </c>
      <c r="CK37" s="46">
        <f>LMdati!CL37/LMdati!$CP37</f>
        <v>6.4516129032258063E-2</v>
      </c>
      <c r="CL37" s="46">
        <f>LMdati!CM37/LMdati!$CP37</f>
        <v>6.4516129032258063E-2</v>
      </c>
      <c r="CM37" s="46">
        <f>LMdati!CN37/LMdati!$CP37</f>
        <v>0</v>
      </c>
      <c r="CN37" s="244">
        <f>LMdati!CO37</f>
        <v>2.7204301075268815</v>
      </c>
      <c r="CO37" s="245">
        <f>LMdati!CP37</f>
        <v>93</v>
      </c>
      <c r="CP37" s="46">
        <f>LMdati!CQ37/LMdati!$CP37</f>
        <v>2.1505376344086023E-2</v>
      </c>
      <c r="CQ37" s="45">
        <f>LMdati!CR37/LMdati!$CP37</f>
        <v>0.22580645161290322</v>
      </c>
      <c r="CR37" s="45">
        <f>LMdati!CS37/LMdati!$CP37</f>
        <v>0.70967741935483875</v>
      </c>
      <c r="CS37" s="45">
        <f>LMdati!CT37/LMdati!$CP37</f>
        <v>4.3010752688172046E-2</v>
      </c>
      <c r="CT37" s="193">
        <f>LMdati!CU37</f>
        <v>103.03225806451613</v>
      </c>
      <c r="CU37" s="46">
        <f>LMdati!CV37/LMdati!$DB37</f>
        <v>0.52336448598130836</v>
      </c>
      <c r="CV37" s="46">
        <f>LMdati!CW37/LMdati!$DB37</f>
        <v>0.37383177570093457</v>
      </c>
      <c r="CW37" s="46">
        <f>LMdati!CX37/LMdati!$DB37</f>
        <v>5.6074766355140186E-2</v>
      </c>
      <c r="CX37" s="46">
        <f>LMdati!CY37/LMdati!$DB37</f>
        <v>4.6728971962616821E-2</v>
      </c>
      <c r="CY37" s="46">
        <f>LMdati!CZ37/LMdati!$DB37</f>
        <v>0</v>
      </c>
      <c r="CZ37" s="244">
        <f>LMdati!DA37</f>
        <v>2.6261682242990654</v>
      </c>
      <c r="DA37" s="245">
        <f>LMdati!DB37</f>
        <v>107</v>
      </c>
      <c r="DB37" s="46">
        <f>LMdati!DC37/LMdati!$DB37</f>
        <v>9.3457943925233638E-3</v>
      </c>
      <c r="DC37" s="45">
        <f>LMdati!DD37/LMdati!$DB37</f>
        <v>0.22429906542056074</v>
      </c>
      <c r="DD37" s="45">
        <f>LMdati!DE37/LMdati!$DB37</f>
        <v>0.73831775700934577</v>
      </c>
      <c r="DE37" s="45">
        <f>LMdati!DF37/LMdati!$DB37</f>
        <v>2.8037383177570093E-2</v>
      </c>
      <c r="DF37" s="193">
        <f>LMdati!DG37</f>
        <v>103.6822429906542</v>
      </c>
      <c r="DG37" s="46">
        <f>LMdati!DH37/LMdati!$DN37</f>
        <v>0.62222222222222223</v>
      </c>
      <c r="DH37" s="46">
        <f>LMdati!DI37/LMdati!$DN37</f>
        <v>0.31111111111111112</v>
      </c>
      <c r="DI37" s="46">
        <f>LMdati!DJ37/LMdati!$DN37</f>
        <v>5.5555555555555552E-2</v>
      </c>
      <c r="DJ37" s="46">
        <f>LMdati!DK37/LMdati!$DN37</f>
        <v>0</v>
      </c>
      <c r="DK37" s="46">
        <f>LMdati!DL37/LMdati!$DN37</f>
        <v>1.1111111111111112E-2</v>
      </c>
      <c r="DL37" s="244">
        <f>LMdati!DM37</f>
        <v>2.4269662921348316</v>
      </c>
      <c r="DM37" s="245">
        <f>LMdati!DN37</f>
        <v>90</v>
      </c>
      <c r="DN37" s="46">
        <f>LMdati!DO37/LMdati!$DN37</f>
        <v>1.1111111111111112E-2</v>
      </c>
      <c r="DO37" s="45">
        <f>LMdati!DP37/LMdati!$DN37</f>
        <v>0.21111111111111111</v>
      </c>
      <c r="DP37" s="45">
        <f>LMdati!DQ37/LMdati!$DN37</f>
        <v>0.71111111111111114</v>
      </c>
      <c r="DQ37" s="45">
        <f>LMdati!DR37/LMdati!$DN37</f>
        <v>6.6666666666666666E-2</v>
      </c>
      <c r="DR37" s="193">
        <f>LMdati!DS37</f>
        <v>104.43333333333334</v>
      </c>
      <c r="DS37" s="46">
        <f>LMdati!DT37/LMdati!$DX37</f>
        <v>0.21739130434782608</v>
      </c>
      <c r="DT37" s="46">
        <f>LMdati!DU37/LMdati!$DX37</f>
        <v>0.73913043478260865</v>
      </c>
      <c r="DU37" s="46">
        <f>LMdati!DV37/LMdati!$DX37</f>
        <v>4.3478260869565216E-2</v>
      </c>
      <c r="DV37" s="46">
        <f>LMdati!DW37/LMdati!$DX37</f>
        <v>0</v>
      </c>
      <c r="DW37" s="47">
        <f>LMdati!DX37</f>
        <v>115</v>
      </c>
      <c r="DX37" s="46">
        <f>LMdati!DY37/LMdati!$DX37</f>
        <v>0.61739130434782608</v>
      </c>
      <c r="DY37" s="46">
        <f>LMdati!DZ37/LMdati!$DX37</f>
        <v>0.26956521739130435</v>
      </c>
      <c r="DZ37" s="46">
        <f>LMdati!EA37/LMdati!$DX37</f>
        <v>2.6086956521739129E-2</v>
      </c>
      <c r="EA37" s="46">
        <f>LMdati!EB37/LMdati!$DX37</f>
        <v>4.3478260869565216E-2</v>
      </c>
      <c r="EB37" s="192">
        <f>LMdati!EC37/LMdati!$DX37</f>
        <v>4.3478260869565216E-2</v>
      </c>
      <c r="EC37" s="46">
        <f>LMdati!ED37/LMdati!$EH37</f>
        <v>0.33695652173913043</v>
      </c>
      <c r="ED37" s="46">
        <f>LMdati!EE37/LMdati!$EH37</f>
        <v>0.60869565217391308</v>
      </c>
      <c r="EE37" s="46">
        <f>LMdati!EF37/LMdati!$EH37</f>
        <v>5.434782608695652E-2</v>
      </c>
      <c r="EF37" s="46">
        <f>LMdati!EG37/LMdati!$EH37</f>
        <v>0</v>
      </c>
      <c r="EG37" s="47">
        <f>LMdati!EH37</f>
        <v>92</v>
      </c>
      <c r="EH37" s="46">
        <f>LMdati!EI37/LMdati!$EH37</f>
        <v>0.61956521739130432</v>
      </c>
      <c r="EI37" s="46">
        <f>LMdati!EJ37/LMdati!$EH37</f>
        <v>0.28260869565217389</v>
      </c>
      <c r="EJ37" s="46">
        <f>LMdati!EK37/LMdati!$EH37</f>
        <v>1.0869565217391304E-2</v>
      </c>
      <c r="EK37" s="46">
        <f>LMdati!EL37/LMdati!$EH37</f>
        <v>6.5217391304347824E-2</v>
      </c>
      <c r="EL37" s="192">
        <f>LMdati!EM37/LMdati!$EH37</f>
        <v>2.1739130434782608E-2</v>
      </c>
      <c r="EM37" s="46">
        <f>LMdati!EN37/LMdati!$ER37</f>
        <v>0.24545454545454545</v>
      </c>
      <c r="EN37" s="46">
        <f>LMdati!EO37/LMdati!$ER37</f>
        <v>0.66363636363636369</v>
      </c>
      <c r="EO37" s="46">
        <f>LMdati!EP37/LMdati!$ER37</f>
        <v>5.4545454545454543E-2</v>
      </c>
      <c r="EP37" s="46">
        <f>LMdati!EQ37/LMdati!$ER37</f>
        <v>3.6363636363636362E-2</v>
      </c>
      <c r="EQ37" s="47">
        <f>LMdati!ER37</f>
        <v>110</v>
      </c>
      <c r="ER37" s="46">
        <f>LMdati!ES37/LMdati!$ER37</f>
        <v>0.61818181818181817</v>
      </c>
      <c r="ES37" s="46">
        <f>LMdati!ET37/LMdati!$ER37</f>
        <v>0.26363636363636361</v>
      </c>
      <c r="ET37" s="46">
        <f>LMdati!EU37/LMdati!$ER37</f>
        <v>5.4545454545454543E-2</v>
      </c>
      <c r="EU37" s="46">
        <f>LMdati!EV37/LMdati!$ER37</f>
        <v>4.5454545454545456E-2</v>
      </c>
      <c r="EV37" s="46">
        <f>LMdati!EW37/LMdati!$ER37</f>
        <v>1.8181818181818181E-2</v>
      </c>
    </row>
    <row r="38" spans="1:152" ht="10.5" customHeight="1" x14ac:dyDescent="0.2">
      <c r="A38" s="127">
        <v>1095</v>
      </c>
      <c r="B38" s="127"/>
      <c r="C38" s="27">
        <v>62</v>
      </c>
      <c r="D38" s="28" t="s">
        <v>267</v>
      </c>
      <c r="E38" s="27" t="s">
        <v>111</v>
      </c>
      <c r="F38" s="27" t="s">
        <v>180</v>
      </c>
      <c r="G38" s="29">
        <f>LMdati!H38</f>
        <v>18</v>
      </c>
      <c r="H38" s="45">
        <f>LMdati!I38/LMdati!$H38</f>
        <v>0</v>
      </c>
      <c r="I38" s="45">
        <f>LMdati!J38/LMdati!$H38</f>
        <v>0.27777777777777779</v>
      </c>
      <c r="J38" s="45">
        <f>LMdati!K38/LMdati!$H38</f>
        <v>0.3888888888888889</v>
      </c>
      <c r="K38" s="45">
        <f>LMdati!L38/LMdati!$H38</f>
        <v>5.5555555555555552E-2</v>
      </c>
      <c r="L38" s="45">
        <f>LMdati!M38/LMdati!$H38</f>
        <v>0.27777777777777779</v>
      </c>
      <c r="M38" s="243">
        <f>LMdati!N38</f>
        <v>92.769230769230774</v>
      </c>
      <c r="N38" s="29">
        <f>LMdati!O38</f>
        <v>75</v>
      </c>
      <c r="O38" s="45">
        <f>LMdati!P38/LMdati!$O38</f>
        <v>0.28000000000000003</v>
      </c>
      <c r="P38" s="45">
        <f>LMdati!Q38/LMdati!$O38</f>
        <v>0.12</v>
      </c>
      <c r="Q38" s="45">
        <f>LMdati!R38/LMdati!$O38</f>
        <v>0.21333333333333335</v>
      </c>
      <c r="R38" s="45">
        <f>LMdati!S38/LMdati!$O38</f>
        <v>5.3333333333333337E-2</v>
      </c>
      <c r="S38" s="45">
        <f>LMdati!T38/LMdati!$O38</f>
        <v>0.33333333333333331</v>
      </c>
      <c r="T38" s="243">
        <f>LMdati!U38</f>
        <v>95.234042553191486</v>
      </c>
      <c r="U38" s="29">
        <f>LMdati!V38</f>
        <v>87</v>
      </c>
      <c r="V38" s="45">
        <f>LMdati!W38/LMdati!$V38</f>
        <v>0.14942528735632185</v>
      </c>
      <c r="W38" s="45">
        <f>LMdati!X38/LMdati!$V38</f>
        <v>0.17241379310344829</v>
      </c>
      <c r="X38" s="45">
        <f>LMdati!Y38/LMdati!$V38</f>
        <v>0.21839080459770116</v>
      </c>
      <c r="Y38" s="45">
        <f>LMdati!Z38/LMdati!$V38</f>
        <v>8.0459770114942528E-2</v>
      </c>
      <c r="Z38" s="45">
        <f>LMdati!AA38/LMdati!$V38</f>
        <v>0.37931034482758619</v>
      </c>
      <c r="AA38" s="243">
        <f>LMdati!AB38</f>
        <v>95.057692307692307</v>
      </c>
      <c r="AB38" s="29">
        <f>LMdati!AC38</f>
        <v>107</v>
      </c>
      <c r="AC38" s="45">
        <f>LMdati!AD38/LMdati!$AC38</f>
        <v>0.15887850467289719</v>
      </c>
      <c r="AD38" s="45">
        <f>LMdati!AE38/LMdati!$AC38</f>
        <v>0.16822429906542055</v>
      </c>
      <c r="AE38" s="45">
        <f>LMdati!AF38/LMdati!$AC38</f>
        <v>0.16822429906542055</v>
      </c>
      <c r="AF38" s="45">
        <f>LMdati!AG38/LMdati!$AC38</f>
        <v>5.6074766355140186E-2</v>
      </c>
      <c r="AG38" s="45">
        <f>LMdati!AH38/LMdati!$AC38</f>
        <v>0.44859813084112149</v>
      </c>
      <c r="AH38" s="243">
        <f>LMdati!AI38</f>
        <v>94.557692307692307</v>
      </c>
      <c r="AI38" s="184">
        <f>LMdati!AJ38/(LMdati!$H38-LMdati!$AM38)</f>
        <v>0.76923076923076927</v>
      </c>
      <c r="AJ38" s="184">
        <f>LMdati!AK38/(LMdati!$H38-LMdati!$AM38)</f>
        <v>0.15384615384615385</v>
      </c>
      <c r="AK38" s="184">
        <f>LMdati!AL38/(LMdati!$H38-LMdati!$AM38)</f>
        <v>7.6923076923076927E-2</v>
      </c>
      <c r="AL38" s="184"/>
      <c r="AM38" s="184">
        <f>LMdati!AN38/(LMdati!$O38-LMdati!$AQ38)</f>
        <v>0.43137254901960786</v>
      </c>
      <c r="AN38" s="184">
        <f>LMdati!AO38/(LMdati!$O38-LMdati!$AQ38)</f>
        <v>0.52941176470588236</v>
      </c>
      <c r="AO38" s="184">
        <f>LMdati!AP38/(LMdati!$O38-LMdati!$AQ38)</f>
        <v>3.9215686274509803E-2</v>
      </c>
      <c r="AP38" s="184"/>
      <c r="AQ38" s="184">
        <f>LMdati!AR38/(LMdati!$V38-LMdati!$AU38)</f>
        <v>0.5</v>
      </c>
      <c r="AR38" s="184">
        <f>LMdati!AS38/(LMdati!$V38-LMdati!$AU38)</f>
        <v>0.46551724137931033</v>
      </c>
      <c r="AS38" s="184">
        <f>LMdati!AT38/(LMdati!$V38-LMdati!$AU38)</f>
        <v>3.4482758620689655E-2</v>
      </c>
      <c r="AT38" s="184"/>
      <c r="AU38" s="184">
        <f>LMdati!AV38/LMdati!$BC38</f>
        <v>7.8651685393258425E-2</v>
      </c>
      <c r="AV38" s="184">
        <f>LMdati!AW38/LMdati!$BC38</f>
        <v>0</v>
      </c>
      <c r="AW38" s="184">
        <f>LMdati!AX38/LMdati!$BD38</f>
        <v>0.05</v>
      </c>
      <c r="AX38" s="184">
        <f>LMdati!AY38/LMdati!$BD38</f>
        <v>5.6250000000000001E-2</v>
      </c>
      <c r="AY38" s="184">
        <f>LMdati!AZ38/LMdati!$BE38</f>
        <v>8.5106382978723402E-2</v>
      </c>
      <c r="AZ38" s="184">
        <f>LMdati!BA38/LMdati!$BE38</f>
        <v>2.6595744680851064E-2</v>
      </c>
      <c r="BA38" s="30">
        <f>LMdati!BB38</f>
        <v>18</v>
      </c>
      <c r="BB38" s="30">
        <f>LMdati!BC38</f>
        <v>89</v>
      </c>
      <c r="BC38" s="30">
        <f>LMdati!BD38</f>
        <v>160</v>
      </c>
      <c r="BD38" s="30">
        <f>LMdati!BE38</f>
        <v>188</v>
      </c>
      <c r="BE38" s="46">
        <f>LMdati!BF38/(SUM(LMdati!$BF38:$BI38))</f>
        <v>1.1933174224343675E-2</v>
      </c>
      <c r="BF38" s="46">
        <f>LMdati!BG38/(SUM(LMdati!$BF38:$BI38))</f>
        <v>5.4892601431980909E-2</v>
      </c>
      <c r="BG38" s="46">
        <f>LMdati!BH38/(SUM(LMdati!$BF38:$BI38))</f>
        <v>0.40811455847255368</v>
      </c>
      <c r="BH38" s="46">
        <f>LMdati!BI38/(SUM(LMdati!$BF38:$BI38))</f>
        <v>0.52505966587112174</v>
      </c>
      <c r="BI38" s="185">
        <f>LMdati!BJ38</f>
        <v>3.4463007159904535</v>
      </c>
      <c r="BJ38" s="46">
        <f>LMdati!BK38/(SUM(LMdati!$BK38:$BN38))</f>
        <v>7.6372315035799526E-2</v>
      </c>
      <c r="BK38" s="46">
        <f>LMdati!BL38/(SUM(LMdati!$BK38:$BN38))</f>
        <v>0.16706443914081145</v>
      </c>
      <c r="BL38" s="46">
        <f>LMdati!BM38/(SUM(LMdati!$BK38:$BN38))</f>
        <v>0.45823389021479716</v>
      </c>
      <c r="BM38" s="46">
        <f>LMdati!BN38/(SUM(LMdati!$BK38:$BN38))</f>
        <v>0.29832935560859186</v>
      </c>
      <c r="BN38" s="185">
        <v>2.9785202863961815</v>
      </c>
      <c r="BO38" s="46">
        <f>LMdati!BP38/(SUM(LMdati!$BP38:$BS38))</f>
        <v>1.7948717948717947E-2</v>
      </c>
      <c r="BP38" s="46">
        <f>LMdati!BQ38/(SUM(LMdati!$BP38:$BS38))</f>
        <v>7.9487179487179482E-2</v>
      </c>
      <c r="BQ38" s="46">
        <f>LMdati!BR38/(SUM(LMdati!$BP38:$BS38))</f>
        <v>0.35</v>
      </c>
      <c r="BR38" s="46">
        <f>LMdati!BS38/(SUM(LMdati!$BP38:$BS38))</f>
        <v>0.5525641025641026</v>
      </c>
      <c r="BS38" s="185">
        <f>LMdati!BT38</f>
        <v>3.437179487179487</v>
      </c>
      <c r="BT38" s="46">
        <f>LMdati!BU38/(SUM(LMdati!$BU38:$BX38))</f>
        <v>5.6410256410256411E-2</v>
      </c>
      <c r="BU38" s="46">
        <f>LMdati!BV38/(SUM(LMdati!$BU38:$BX38))</f>
        <v>0.14358974358974358</v>
      </c>
      <c r="BV38" s="46">
        <f>LMdati!BW38/(SUM(LMdati!$BU38:$BX38))</f>
        <v>0.47435897435897434</v>
      </c>
      <c r="BW38" s="46">
        <f>LMdati!BX38/(SUM(LMdati!$BU38:$BX38))</f>
        <v>0.32564102564102565</v>
      </c>
      <c r="BX38" s="187">
        <f>LMdati!BY38</f>
        <v>3.0692307692307694</v>
      </c>
      <c r="BY38" s="46">
        <f>LMdati!BZ38/(SUM(LMdati!$BZ38:$CC38))</f>
        <v>1.834862385321101E-2</v>
      </c>
      <c r="BZ38" s="46">
        <f>LMdati!CA38/(SUM(LMdati!$BZ38:$CC38))</f>
        <v>6.7278287461773695E-2</v>
      </c>
      <c r="CA38" s="46">
        <f>LMdati!CB38/(SUM(LMdati!$BZ38:$CC38))</f>
        <v>0.36493374108053006</v>
      </c>
      <c r="CB38" s="46">
        <f>LMdati!CC38/(SUM(LMdati!$BZ38:$CC38))</f>
        <v>0.54943934760448521</v>
      </c>
      <c r="CC38" s="185">
        <f>LMdati!CD38</f>
        <v>3.4454638124362895</v>
      </c>
      <c r="CD38" s="46">
        <f>LMdati!CE38/(SUM(LMdati!$CE38:$CH38))</f>
        <v>9.480122324159021E-2</v>
      </c>
      <c r="CE38" s="46">
        <f>LMdati!CF38/(SUM(LMdati!$CE38:$CH38))</f>
        <v>0.17329255861365953</v>
      </c>
      <c r="CF38" s="46">
        <f>LMdati!CG38/(SUM(LMdati!$CE38:$CH38))</f>
        <v>0.46585117227319062</v>
      </c>
      <c r="CG38" s="46">
        <f>LMdati!CH38/(SUM(LMdati!$CE38:$CH38))</f>
        <v>0.26605504587155965</v>
      </c>
      <c r="CH38" s="186">
        <f>LMdati!CI38</f>
        <v>2.9031600407747198</v>
      </c>
      <c r="CI38" s="46"/>
      <c r="CJ38" s="46"/>
      <c r="CK38" s="46"/>
      <c r="CL38" s="46"/>
      <c r="CM38" s="46"/>
      <c r="CN38" s="244"/>
      <c r="CO38" s="245">
        <f>LMdati!CP38</f>
        <v>0</v>
      </c>
      <c r="CP38" s="46"/>
      <c r="CQ38" s="45"/>
      <c r="CR38" s="45"/>
      <c r="CS38" s="45"/>
      <c r="CT38" s="193"/>
      <c r="CU38" s="46">
        <f>LMdati!CV38/LMdati!$DB38</f>
        <v>1</v>
      </c>
      <c r="CV38" s="46">
        <f>LMdati!CW38/LMdati!$DB38</f>
        <v>0</v>
      </c>
      <c r="CW38" s="46">
        <f>LMdati!CX38/LMdati!$DB38</f>
        <v>0</v>
      </c>
      <c r="CX38" s="46">
        <f>LMdati!CY38/LMdati!$DB38</f>
        <v>0</v>
      </c>
      <c r="CY38" s="46">
        <f>LMdati!CZ38/LMdati!$DB38</f>
        <v>0</v>
      </c>
      <c r="CZ38" s="244">
        <f>LMdati!DA38</f>
        <v>2</v>
      </c>
      <c r="DA38" s="245">
        <f>LMdati!DB38</f>
        <v>10</v>
      </c>
      <c r="DB38" s="46">
        <f>LMdati!DC38/LMdati!$DB38</f>
        <v>0</v>
      </c>
      <c r="DC38" s="45">
        <f>LMdati!DD38/LMdati!$DB38</f>
        <v>0.1</v>
      </c>
      <c r="DD38" s="45">
        <f>LMdati!DE38/LMdati!$DB38</f>
        <v>0.9</v>
      </c>
      <c r="DE38" s="45">
        <f>LMdati!DF38/LMdati!$DB38</f>
        <v>0</v>
      </c>
      <c r="DF38" s="193">
        <f>LMdati!DG38</f>
        <v>105.5</v>
      </c>
      <c r="DG38" s="46">
        <f>LMdati!DH38/LMdati!$DN38</f>
        <v>0.91304347826086951</v>
      </c>
      <c r="DH38" s="46">
        <f>LMdati!DI38/LMdati!$DN38</f>
        <v>8.6956521739130432E-2</v>
      </c>
      <c r="DI38" s="46">
        <f>LMdati!DJ38/LMdati!$DN38</f>
        <v>0</v>
      </c>
      <c r="DJ38" s="46">
        <f>LMdati!DK38/LMdati!$DN38</f>
        <v>0</v>
      </c>
      <c r="DK38" s="46">
        <f>LMdati!DL38/LMdati!$DN38</f>
        <v>0</v>
      </c>
      <c r="DL38" s="244">
        <f>LMdati!DM38</f>
        <v>2.0869565217391304</v>
      </c>
      <c r="DM38" s="245">
        <f>LMdati!DN38</f>
        <v>46</v>
      </c>
      <c r="DN38" s="46">
        <f>LMdati!DO38/LMdati!$DN38</f>
        <v>0</v>
      </c>
      <c r="DO38" s="45">
        <f>LMdati!DP38/LMdati!$DN38</f>
        <v>0.28260869565217389</v>
      </c>
      <c r="DP38" s="45">
        <f>LMdati!DQ38/LMdati!$DN38</f>
        <v>0.45652173913043476</v>
      </c>
      <c r="DQ38" s="45">
        <f>LMdati!DR38/LMdati!$DN38</f>
        <v>0.2608695652173913</v>
      </c>
      <c r="DR38" s="193">
        <f>LMdati!DS38</f>
        <v>104.80434782608695</v>
      </c>
      <c r="DS38" s="46"/>
      <c r="DT38" s="46"/>
      <c r="DU38" s="46"/>
      <c r="DV38" s="46"/>
      <c r="DW38" s="47">
        <f>LMdati!DX38</f>
        <v>0</v>
      </c>
      <c r="DX38" s="46"/>
      <c r="DY38" s="46"/>
      <c r="DZ38" s="46"/>
      <c r="EA38" s="46"/>
      <c r="EB38" s="192"/>
      <c r="EC38" s="46">
        <f>LMdati!ED38/LMdati!$EH38</f>
        <v>0.6</v>
      </c>
      <c r="ED38" s="46">
        <f>LMdati!EE38/LMdati!$EH38</f>
        <v>0.2</v>
      </c>
      <c r="EE38" s="46">
        <f>LMdati!EF38/LMdati!$EH38</f>
        <v>0</v>
      </c>
      <c r="EF38" s="46">
        <f>LMdati!EG38/LMdati!$EH38</f>
        <v>0.2</v>
      </c>
      <c r="EG38" s="47">
        <f>LMdati!EH38</f>
        <v>5</v>
      </c>
      <c r="EH38" s="46">
        <f>LMdati!EI38/LMdati!$EH38</f>
        <v>0.4</v>
      </c>
      <c r="EI38" s="46">
        <f>LMdati!EJ38/LMdati!$EH38</f>
        <v>0.4</v>
      </c>
      <c r="EJ38" s="46">
        <f>LMdati!EK38/LMdati!$EH38</f>
        <v>0.2</v>
      </c>
      <c r="EK38" s="46">
        <f>LMdati!EL38/LMdati!$EH38</f>
        <v>0</v>
      </c>
      <c r="EL38" s="192">
        <f>LMdati!EM38/LMdati!$EH38</f>
        <v>0</v>
      </c>
      <c r="EM38" s="46">
        <f>LMdati!EN38/LMdati!$ER38</f>
        <v>0.21052631578947367</v>
      </c>
      <c r="EN38" s="46">
        <f>LMdati!EO38/LMdati!$ER38</f>
        <v>0.57894736842105265</v>
      </c>
      <c r="EO38" s="46">
        <f>LMdati!EP38/LMdati!$ER38</f>
        <v>0.21052631578947367</v>
      </c>
      <c r="EP38" s="46">
        <f>LMdati!EQ38/LMdati!$ER38</f>
        <v>0</v>
      </c>
      <c r="EQ38" s="47">
        <f>LMdati!ER38</f>
        <v>19</v>
      </c>
      <c r="ER38" s="46">
        <f>LMdati!ES38/LMdati!$ER38</f>
        <v>0.36842105263157893</v>
      </c>
      <c r="ES38" s="46">
        <f>LMdati!ET38/LMdati!$ER38</f>
        <v>0.52631578947368418</v>
      </c>
      <c r="ET38" s="46">
        <f>LMdati!EU38/LMdati!$ER38</f>
        <v>0</v>
      </c>
      <c r="EU38" s="46">
        <f>LMdati!EV38/LMdati!$ER38</f>
        <v>5.2631578947368418E-2</v>
      </c>
      <c r="EV38" s="46">
        <f>LMdati!EW38/LMdati!$ER38</f>
        <v>5.2631578947368418E-2</v>
      </c>
    </row>
    <row r="39" spans="1:152" s="69" customFormat="1" ht="10.5" customHeight="1" x14ac:dyDescent="0.2">
      <c r="A39" s="138">
        <v>1144</v>
      </c>
      <c r="B39" s="138"/>
      <c r="C39" s="56">
        <v>65</v>
      </c>
      <c r="D39" s="57" t="s">
        <v>184</v>
      </c>
      <c r="E39" s="56" t="s">
        <v>126</v>
      </c>
      <c r="F39" s="56" t="s">
        <v>180</v>
      </c>
      <c r="G39" s="58"/>
      <c r="H39" s="194"/>
      <c r="I39" s="194"/>
      <c r="J39" s="194"/>
      <c r="K39" s="194"/>
      <c r="L39" s="194"/>
      <c r="M39" s="59"/>
      <c r="N39" s="29">
        <f>LMdati!O39</f>
        <v>0</v>
      </c>
      <c r="O39" s="194"/>
      <c r="P39" s="194"/>
      <c r="Q39" s="194"/>
      <c r="R39" s="194"/>
      <c r="S39" s="194"/>
      <c r="T39" s="59"/>
      <c r="U39" s="29">
        <f>LMdati!V39</f>
        <v>0</v>
      </c>
      <c r="V39" s="194"/>
      <c r="W39" s="194"/>
      <c r="X39" s="194"/>
      <c r="Y39" s="194"/>
      <c r="Z39" s="194"/>
      <c r="AA39" s="59"/>
      <c r="AB39" s="29">
        <f>LMdati!AC39</f>
        <v>0</v>
      </c>
      <c r="AC39" s="194"/>
      <c r="AD39" s="194"/>
      <c r="AE39" s="194"/>
      <c r="AF39" s="194"/>
      <c r="AG39" s="194"/>
      <c r="AH39" s="59"/>
      <c r="AI39" s="195"/>
      <c r="AJ39" s="195"/>
      <c r="AK39" s="195"/>
      <c r="AL39" s="195"/>
      <c r="AM39" s="195"/>
      <c r="AN39" s="195"/>
      <c r="AO39" s="195"/>
      <c r="AP39" s="195"/>
      <c r="AQ39" s="184"/>
      <c r="AR39" s="184"/>
      <c r="AS39" s="184"/>
      <c r="AT39" s="195"/>
      <c r="AU39" s="195">
        <f>LMdati!AV39/LMdati!$BC39</f>
        <v>3.2710280373831772E-2</v>
      </c>
      <c r="AV39" s="195">
        <f>LMdati!AW39/LMdati!$BC39</f>
        <v>9.3457943925233641E-2</v>
      </c>
      <c r="AW39" s="195">
        <f>LMdati!AX39/LMdati!$BD39</f>
        <v>3.0927835051546393E-2</v>
      </c>
      <c r="AX39" s="195">
        <f>LMdati!AY39/LMdati!$BD39</f>
        <v>0.1134020618556701</v>
      </c>
      <c r="AY39" s="195">
        <f>LMdati!AZ39/LMdati!$BE39</f>
        <v>0.10752688172043011</v>
      </c>
      <c r="AZ39" s="195">
        <f>LMdati!BA39/LMdati!$BE39</f>
        <v>0.14516129032258066</v>
      </c>
      <c r="BA39" s="59">
        <f>LMdati!BB39</f>
        <v>215</v>
      </c>
      <c r="BB39" s="59">
        <f>LMdati!BC39</f>
        <v>214</v>
      </c>
      <c r="BC39" s="59">
        <f>LMdati!BD39</f>
        <v>194</v>
      </c>
      <c r="BD39" s="59">
        <f>LMdati!BE39</f>
        <v>186</v>
      </c>
      <c r="BE39" s="46"/>
      <c r="BF39" s="46"/>
      <c r="BG39" s="46"/>
      <c r="BH39" s="46"/>
      <c r="BI39" s="185"/>
      <c r="BJ39" s="46"/>
      <c r="BK39" s="46"/>
      <c r="BL39" s="46"/>
      <c r="BM39" s="46"/>
      <c r="BN39" s="185"/>
      <c r="BO39" s="46"/>
      <c r="BP39" s="46"/>
      <c r="BQ39" s="46"/>
      <c r="BR39" s="46"/>
      <c r="BS39" s="185"/>
      <c r="BT39" s="46"/>
      <c r="BU39" s="46"/>
      <c r="BV39" s="46"/>
      <c r="BW39" s="46"/>
      <c r="BX39" s="187"/>
      <c r="BY39" s="46"/>
      <c r="BZ39" s="46"/>
      <c r="CA39" s="46"/>
      <c r="CB39" s="46"/>
      <c r="CC39" s="185"/>
      <c r="CD39" s="46"/>
      <c r="CE39" s="46"/>
      <c r="CF39" s="46"/>
      <c r="CG39" s="46"/>
      <c r="CH39" s="186"/>
      <c r="CI39" s="196">
        <f>LMdati!CJ39/LMdati!$CP39</f>
        <v>1.8018018018018018E-2</v>
      </c>
      <c r="CJ39" s="196">
        <f>LMdati!CK39/LMdati!$CP39</f>
        <v>0.36936936936936937</v>
      </c>
      <c r="CK39" s="196">
        <f>LMdati!CL39/LMdati!$CP39</f>
        <v>0.1981981981981982</v>
      </c>
      <c r="CL39" s="196">
        <f>LMdati!CM39/LMdati!$CP39</f>
        <v>0.26126126126126126</v>
      </c>
      <c r="CM39" s="196">
        <f>LMdati!CN39/LMdati!$CP39</f>
        <v>0.15315315315315314</v>
      </c>
      <c r="CN39" s="251">
        <f>LMdati!CO39</f>
        <v>3.8297872340425534</v>
      </c>
      <c r="CO39" s="252">
        <f>LMdati!CP39</f>
        <v>111</v>
      </c>
      <c r="CP39" s="196">
        <f>LMdati!CQ39/LMdati!$CP39</f>
        <v>6.3063063063063057E-2</v>
      </c>
      <c r="CQ39" s="194">
        <f>LMdati!CR39/LMdati!$CP39</f>
        <v>0.31531531531531531</v>
      </c>
      <c r="CR39" s="194">
        <f>LMdati!CS39/LMdati!$CP39</f>
        <v>0.55855855855855852</v>
      </c>
      <c r="CS39" s="194">
        <f>LMdati!CT39/LMdati!$CP39</f>
        <v>6.3063063063063057E-2</v>
      </c>
      <c r="CT39" s="200">
        <f>LMdati!CU39</f>
        <v>101.8018018018018</v>
      </c>
      <c r="CU39" s="196">
        <f>LMdati!CV39/LMdati!$DB39</f>
        <v>5.8823529411764705E-2</v>
      </c>
      <c r="CV39" s="196">
        <f>LMdati!CW39/LMdati!$DB39</f>
        <v>0.33613445378151263</v>
      </c>
      <c r="CW39" s="196">
        <f>LMdati!CX39/LMdati!$DB39</f>
        <v>0.20168067226890757</v>
      </c>
      <c r="CX39" s="196">
        <f>LMdati!CY39/LMdati!$DB39</f>
        <v>0.29411764705882354</v>
      </c>
      <c r="CY39" s="196">
        <f>LMdati!CZ39/LMdati!$DB39</f>
        <v>0.1092436974789916</v>
      </c>
      <c r="CZ39" s="251">
        <f>LMdati!DA39</f>
        <v>3.8207547169811322</v>
      </c>
      <c r="DA39" s="252">
        <f>LMdati!DB39</f>
        <v>119</v>
      </c>
      <c r="DB39" s="196">
        <f>LMdati!DC39/LMdati!$DB39</f>
        <v>9.2436974789915971E-2</v>
      </c>
      <c r="DC39" s="194">
        <f>LMdati!DD39/LMdati!$DB39</f>
        <v>0.22689075630252101</v>
      </c>
      <c r="DD39" s="194">
        <f>LMdati!DE39/LMdati!$DB39</f>
        <v>0.63025210084033612</v>
      </c>
      <c r="DE39" s="194">
        <f>LMdati!DF39/LMdati!$DB39</f>
        <v>5.0420168067226892E-2</v>
      </c>
      <c r="DF39" s="200">
        <f>LMdati!DG39</f>
        <v>102.25210084033614</v>
      </c>
      <c r="DG39" s="196">
        <f>LMdati!DH39/LMdati!$DN39</f>
        <v>8.4745762711864403E-2</v>
      </c>
      <c r="DH39" s="196">
        <f>LMdati!DI39/LMdati!$DN39</f>
        <v>0.28813559322033899</v>
      </c>
      <c r="DI39" s="196">
        <f>LMdati!DJ39/LMdati!$DN39</f>
        <v>0.19491525423728814</v>
      </c>
      <c r="DJ39" s="196">
        <f>LMdati!DK39/LMdati!$DN39</f>
        <v>0.33050847457627119</v>
      </c>
      <c r="DK39" s="196">
        <f>LMdati!DL39/LMdati!$DN39</f>
        <v>0.10169491525423729</v>
      </c>
      <c r="DL39" s="251">
        <f>LMdati!DM39</f>
        <v>3.858490566037736</v>
      </c>
      <c r="DM39" s="252">
        <f>LMdati!DN39</f>
        <v>118</v>
      </c>
      <c r="DN39" s="196">
        <f>LMdati!DO39/LMdati!$DN39</f>
        <v>1.6949152542372881E-2</v>
      </c>
      <c r="DO39" s="194">
        <f>LMdati!DP39/LMdati!$DN39</f>
        <v>0.30508474576271188</v>
      </c>
      <c r="DP39" s="194">
        <f>LMdati!DQ39/LMdati!$DN39</f>
        <v>0.59322033898305082</v>
      </c>
      <c r="DQ39" s="194">
        <f>LMdati!DR39/LMdati!$DN39</f>
        <v>8.4745762711864403E-2</v>
      </c>
      <c r="DR39" s="200">
        <f>LMdati!DS39</f>
        <v>103.21186440677967</v>
      </c>
      <c r="DS39" s="196">
        <f>LMdati!DT39/LMdati!$DX39</f>
        <v>0.22727272727272727</v>
      </c>
      <c r="DT39" s="196">
        <f>LMdati!DU39/LMdati!$DX39</f>
        <v>0.63636363636363635</v>
      </c>
      <c r="DU39" s="196">
        <f>LMdati!DV39/LMdati!$DX39</f>
        <v>0.11363636363636363</v>
      </c>
      <c r="DV39" s="196">
        <f>LMdati!DW39/LMdati!$DX39</f>
        <v>2.2727272727272728E-2</v>
      </c>
      <c r="DW39" s="201">
        <f>LMdati!DX39</f>
        <v>88</v>
      </c>
      <c r="DX39" s="196">
        <f>LMdati!DY39/LMdati!$DX39</f>
        <v>0.46590909090909088</v>
      </c>
      <c r="DY39" s="196">
        <f>LMdati!DZ39/LMdati!$DX39</f>
        <v>0.375</v>
      </c>
      <c r="DZ39" s="196">
        <f>LMdati!EA39/LMdati!$DX39</f>
        <v>1.1363636363636364E-2</v>
      </c>
      <c r="EA39" s="196">
        <f>LMdati!EB39/LMdati!$DX39</f>
        <v>6.8181818181818177E-2</v>
      </c>
      <c r="EB39" s="202">
        <f>LMdati!EC39/LMdati!$DX39</f>
        <v>7.9545454545454544E-2</v>
      </c>
      <c r="EC39" s="196">
        <f>LMdati!ED39/LMdati!$EH39</f>
        <v>0.24647887323943662</v>
      </c>
      <c r="ED39" s="196">
        <f>LMdati!EE39/LMdati!$EH39</f>
        <v>0.59859154929577463</v>
      </c>
      <c r="EE39" s="196">
        <f>LMdati!EF39/LMdati!$EH39</f>
        <v>0.13380281690140844</v>
      </c>
      <c r="EF39" s="196">
        <f>LMdati!EG39/LMdati!$EH39</f>
        <v>2.1126760563380281E-2</v>
      </c>
      <c r="EG39" s="47">
        <f>LMdati!EH39</f>
        <v>142</v>
      </c>
      <c r="EH39" s="196">
        <f>LMdati!EI39/LMdati!$EH39</f>
        <v>0.46478873239436619</v>
      </c>
      <c r="EI39" s="196">
        <f>LMdati!EJ39/LMdati!$EH39</f>
        <v>0.35915492957746481</v>
      </c>
      <c r="EJ39" s="196">
        <f>LMdati!EK39/LMdati!$EH39</f>
        <v>7.0422535211267607E-3</v>
      </c>
      <c r="EK39" s="196">
        <f>LMdati!EL39/LMdati!$EH39</f>
        <v>0.1619718309859155</v>
      </c>
      <c r="EL39" s="202">
        <f>LMdati!EM39/LMdati!$EH39</f>
        <v>7.0422535211267607E-3</v>
      </c>
      <c r="EM39" s="196">
        <f>LMdati!EN39/LMdati!$ER39</f>
        <v>0.30476190476190479</v>
      </c>
      <c r="EN39" s="196">
        <f>LMdati!EO39/LMdati!$ER39</f>
        <v>0.54285714285714282</v>
      </c>
      <c r="EO39" s="196">
        <f>LMdati!EP39/LMdati!$ER39</f>
        <v>0.12380952380952381</v>
      </c>
      <c r="EP39" s="196">
        <f>LMdati!EQ39/LMdati!$ER39</f>
        <v>2.8571428571428571E-2</v>
      </c>
      <c r="EQ39" s="47">
        <f>LMdati!ER39</f>
        <v>105</v>
      </c>
      <c r="ER39" s="196">
        <f>LMdati!ES39/LMdati!$ER39</f>
        <v>0.47619047619047616</v>
      </c>
      <c r="ES39" s="196">
        <f>LMdati!ET39/LMdati!$ER39</f>
        <v>0.31428571428571428</v>
      </c>
      <c r="ET39" s="196">
        <f>LMdati!EU39/LMdati!$ER39</f>
        <v>4.7619047619047616E-2</v>
      </c>
      <c r="EU39" s="196">
        <f>LMdati!EV39/LMdati!$ER39</f>
        <v>0.13333333333333333</v>
      </c>
      <c r="EV39" s="196">
        <f>LMdati!EW39/LMdati!$ER39</f>
        <v>2.8571428571428571E-2</v>
      </c>
    </row>
    <row r="40" spans="1:152" ht="10.5" customHeight="1" x14ac:dyDescent="0.2">
      <c r="A40" s="127">
        <v>1095</v>
      </c>
      <c r="B40" s="127"/>
      <c r="C40" s="27">
        <v>68</v>
      </c>
      <c r="D40" s="28" t="s">
        <v>267</v>
      </c>
      <c r="E40" s="27" t="s">
        <v>126</v>
      </c>
      <c r="F40" s="27" t="s">
        <v>180</v>
      </c>
      <c r="G40" s="29">
        <f>LMdati!H40</f>
        <v>27</v>
      </c>
      <c r="H40" s="45">
        <f>LMdati!I40/LMdati!$H40</f>
        <v>0</v>
      </c>
      <c r="I40" s="45">
        <f>LMdati!J40/LMdati!$H40</f>
        <v>0.14814814814814814</v>
      </c>
      <c r="J40" s="45">
        <f>LMdati!K40/LMdati!$H40</f>
        <v>0</v>
      </c>
      <c r="K40" s="45">
        <f>LMdati!L40/LMdati!$H40</f>
        <v>0.18518518518518517</v>
      </c>
      <c r="L40" s="45">
        <f>LMdati!M40/LMdati!$H40</f>
        <v>0.66666666666666663</v>
      </c>
      <c r="M40" s="243">
        <f>LMdati!N40</f>
        <v>94.2</v>
      </c>
      <c r="N40" s="29">
        <f>LMdati!O40</f>
        <v>40</v>
      </c>
      <c r="O40" s="45">
        <f>LMdati!P40/LMdati!$O40</f>
        <v>0</v>
      </c>
      <c r="P40" s="45">
        <f>LMdati!Q40/LMdati!$O40</f>
        <v>0.15</v>
      </c>
      <c r="Q40" s="45">
        <f>LMdati!R40/LMdati!$O40</f>
        <v>0.1</v>
      </c>
      <c r="R40" s="45">
        <f>LMdati!S40/LMdati!$O40</f>
        <v>0.05</v>
      </c>
      <c r="S40" s="45">
        <f>LMdati!T40/LMdati!$O40</f>
        <v>0.7</v>
      </c>
      <c r="T40" s="243">
        <f>LMdati!U40</f>
        <v>97.8</v>
      </c>
      <c r="U40" s="29">
        <f>LMdati!V40</f>
        <v>47</v>
      </c>
      <c r="V40" s="45">
        <f>LMdati!W40/LMdati!$V40</f>
        <v>0</v>
      </c>
      <c r="W40" s="45">
        <f>LMdati!X40/LMdati!$V40</f>
        <v>0.1702127659574468</v>
      </c>
      <c r="X40" s="45">
        <f>LMdati!Y40/LMdati!$V40</f>
        <v>8.5106382978723402E-2</v>
      </c>
      <c r="Y40" s="45">
        <f>LMdati!Z40/LMdati!$V40</f>
        <v>4.2553191489361701E-2</v>
      </c>
      <c r="Z40" s="45">
        <f>LMdati!AA40/LMdati!$V40</f>
        <v>0.7021276595744681</v>
      </c>
      <c r="AA40" s="243">
        <f>LMdati!AB40</f>
        <v>100.08333333333333</v>
      </c>
      <c r="AB40" s="29">
        <f>LMdati!AC40</f>
        <v>64</v>
      </c>
      <c r="AC40" s="45">
        <f>LMdati!AD40/LMdati!$AC40</f>
        <v>0</v>
      </c>
      <c r="AD40" s="45">
        <f>LMdati!AE40/LMdati!$AC40</f>
        <v>4.6875E-2</v>
      </c>
      <c r="AE40" s="45">
        <f>LMdati!AF40/LMdati!$AC40</f>
        <v>6.25E-2</v>
      </c>
      <c r="AF40" s="45">
        <f>LMdati!AG40/LMdati!$AC40</f>
        <v>9.375E-2</v>
      </c>
      <c r="AG40" s="45">
        <f>LMdati!AH40/LMdati!$AC40</f>
        <v>0.796875</v>
      </c>
      <c r="AH40" s="243">
        <f>LMdati!AI40</f>
        <v>94.571428571428569</v>
      </c>
      <c r="AI40" s="184">
        <f>LMdati!AJ40/(LMdati!$H40-LMdati!$AM40)</f>
        <v>0.45833333333333331</v>
      </c>
      <c r="AJ40" s="184">
        <f>LMdati!AK40/(LMdati!$H40-LMdati!$AM40)</f>
        <v>0.5</v>
      </c>
      <c r="AK40" s="184">
        <f>LMdati!AL40/(LMdati!$H40-LMdati!$AM40)</f>
        <v>4.1666666666666664E-2</v>
      </c>
      <c r="AL40" s="184"/>
      <c r="AM40" s="184">
        <f>LMdati!AN40/(LMdati!$O40-LMdati!$AQ40)</f>
        <v>0.66666666666666663</v>
      </c>
      <c r="AN40" s="184">
        <f>LMdati!AO40/(LMdati!$O40-LMdati!$AQ40)</f>
        <v>0.33333333333333331</v>
      </c>
      <c r="AO40" s="184">
        <f>LMdati!AP40/(LMdati!$O40-LMdati!$AQ40)</f>
        <v>0</v>
      </c>
      <c r="AP40" s="184"/>
      <c r="AQ40" s="184">
        <f>LMdati!AR40/(LMdati!$V40-LMdati!$AU40)</f>
        <v>0.42424242424242425</v>
      </c>
      <c r="AR40" s="184">
        <f>LMdati!AS40/(LMdati!$V40-LMdati!$AU40)</f>
        <v>0.5757575757575758</v>
      </c>
      <c r="AS40" s="184">
        <f>LMdati!AT40/(LMdati!$V40-LMdati!$AU40)</f>
        <v>0</v>
      </c>
      <c r="AT40" s="184"/>
      <c r="AU40" s="184">
        <f>LMdati!AV40/LMdati!$BC40</f>
        <v>0.14705882352941177</v>
      </c>
      <c r="AV40" s="184">
        <f>LMdati!AW40/LMdati!$BC40</f>
        <v>1.4705882352941176E-2</v>
      </c>
      <c r="AW40" s="184">
        <f>LMdati!AX40/LMdati!$BD40</f>
        <v>8.0459770114942528E-2</v>
      </c>
      <c r="AX40" s="184">
        <f>LMdati!AY40/LMdati!$BD40</f>
        <v>0</v>
      </c>
      <c r="AY40" s="184">
        <f>LMdati!AZ40/LMdati!$BE40</f>
        <v>0.19642857142857142</v>
      </c>
      <c r="AZ40" s="184">
        <f>LMdati!BA40/LMdati!$BE40</f>
        <v>2.6785714285714284E-2</v>
      </c>
      <c r="BA40" s="30">
        <f>LMdati!BB40</f>
        <v>27</v>
      </c>
      <c r="BB40" s="30">
        <f>LMdati!BC40</f>
        <v>68</v>
      </c>
      <c r="BC40" s="30">
        <f>LMdati!BD40</f>
        <v>87</v>
      </c>
      <c r="BD40" s="30">
        <f>LMdati!BE40</f>
        <v>112</v>
      </c>
      <c r="BE40" s="46">
        <f>LMdati!BF40/(SUM(LMdati!$BF40:$BI40))</f>
        <v>1.7369727047146403E-2</v>
      </c>
      <c r="BF40" s="46">
        <f>LMdati!BG40/(SUM(LMdati!$BF40:$BI40))</f>
        <v>8.6848635235732011E-2</v>
      </c>
      <c r="BG40" s="46">
        <f>LMdati!BH40/(SUM(LMdati!$BF40:$BI40))</f>
        <v>0.35483870967741937</v>
      </c>
      <c r="BH40" s="46">
        <f>LMdati!BI40/(SUM(LMdati!$BF40:$BI40))</f>
        <v>0.54094292803970223</v>
      </c>
      <c r="BI40" s="185">
        <f>LMdati!BJ40</f>
        <v>3.4193548387096775</v>
      </c>
      <c r="BJ40" s="46">
        <f>LMdati!BK40/(SUM(LMdati!$BK40:$BN40))</f>
        <v>6.9478908188585611E-2</v>
      </c>
      <c r="BK40" s="46">
        <f>LMdati!BL40/(SUM(LMdati!$BK40:$BN40))</f>
        <v>0.13895781637717122</v>
      </c>
      <c r="BL40" s="46">
        <f>LMdati!BM40/(SUM(LMdati!$BK40:$BN40))</f>
        <v>0.34987593052109184</v>
      </c>
      <c r="BM40" s="46">
        <f>LMdati!BN40/(SUM(LMdati!$BK40:$BN40))</f>
        <v>0.44168734491315137</v>
      </c>
      <c r="BN40" s="185">
        <v>3.1637717121588089</v>
      </c>
      <c r="BO40" s="46">
        <f>LMdati!BP40/(SUM(LMdati!$BP40:$BS40))</f>
        <v>1.2072434607645875E-2</v>
      </c>
      <c r="BP40" s="46">
        <f>LMdati!BQ40/(SUM(LMdati!$BP40:$BS40))</f>
        <v>8.651911468812877E-2</v>
      </c>
      <c r="BQ40" s="46">
        <f>LMdati!BR40/(SUM(LMdati!$BP40:$BS40))</f>
        <v>0.39637826961770622</v>
      </c>
      <c r="BR40" s="46">
        <f>LMdati!BS40/(SUM(LMdati!$BP40:$BS40))</f>
        <v>0.50503018108651909</v>
      </c>
      <c r="BS40" s="185">
        <f>LMdati!BT40</f>
        <v>3.3943661971830985</v>
      </c>
      <c r="BT40" s="46">
        <f>LMdati!BU40/(SUM(LMdati!$BU40:$BX40))</f>
        <v>4.6277665995975853E-2</v>
      </c>
      <c r="BU40" s="46">
        <f>LMdati!BV40/(SUM(LMdati!$BU40:$BX40))</f>
        <v>0.11468812877263582</v>
      </c>
      <c r="BV40" s="46">
        <f>LMdati!BW40/(SUM(LMdati!$BU40:$BX40))</f>
        <v>0.4164989939637827</v>
      </c>
      <c r="BW40" s="46">
        <f>LMdati!BX40/(SUM(LMdati!$BU40:$BX40))</f>
        <v>0.42253521126760563</v>
      </c>
      <c r="BX40" s="187">
        <f>LMdati!BY40</f>
        <v>3.2152917505030181</v>
      </c>
      <c r="BY40" s="46">
        <f>LMdati!BZ40/(SUM(LMdati!$BZ40:$CC40))</f>
        <v>2.3255813953488372E-2</v>
      </c>
      <c r="BZ40" s="46">
        <f>LMdati!CA40/(SUM(LMdati!$BZ40:$CC40))</f>
        <v>7.1135430916552667E-2</v>
      </c>
      <c r="CA40" s="46">
        <f>LMdati!CB40/(SUM(LMdati!$BZ40:$CC40))</f>
        <v>0.34883720930232559</v>
      </c>
      <c r="CB40" s="46">
        <f>LMdati!CC40/(SUM(LMdati!$BZ40:$CC40))</f>
        <v>0.55677154582763333</v>
      </c>
      <c r="CC40" s="185">
        <f>LMdati!CD40</f>
        <v>3.4391244870041038</v>
      </c>
      <c r="CD40" s="46">
        <f>LMdati!CE40/(SUM(LMdati!$CE40:$CH40))</f>
        <v>4.1039671682626538E-2</v>
      </c>
      <c r="CE40" s="46">
        <f>LMdati!CF40/(SUM(LMdati!$CE40:$CH40))</f>
        <v>0.10807113543091655</v>
      </c>
      <c r="CF40" s="46">
        <f>LMdati!CG40/(SUM(LMdati!$CE40:$CH40))</f>
        <v>0.38850889192886456</v>
      </c>
      <c r="CG40" s="46">
        <f>LMdati!CH40/(SUM(LMdati!$CE40:$CH40))</f>
        <v>0.46238030095759236</v>
      </c>
      <c r="CH40" s="186">
        <f>LMdati!CI40</f>
        <v>3.2722298221614228</v>
      </c>
      <c r="CI40" s="46"/>
      <c r="CJ40" s="46"/>
      <c r="CK40" s="46"/>
      <c r="CL40" s="46"/>
      <c r="CM40" s="46"/>
      <c r="CN40" s="244"/>
      <c r="CO40" s="245">
        <f>LMdati!CP40</f>
        <v>0</v>
      </c>
      <c r="CP40" s="46"/>
      <c r="CQ40" s="45"/>
      <c r="CR40" s="45"/>
      <c r="CS40" s="45"/>
      <c r="CT40" s="193"/>
      <c r="CU40" s="46">
        <f>LMdati!CV40/LMdati!$DB40</f>
        <v>0.9375</v>
      </c>
      <c r="CV40" s="46">
        <f>LMdati!CW40/LMdati!$DB40</f>
        <v>0</v>
      </c>
      <c r="CW40" s="46">
        <f>LMdati!CX40/LMdati!$DB40</f>
        <v>0</v>
      </c>
      <c r="CX40" s="46">
        <f>LMdati!CY40/LMdati!$DB40</f>
        <v>0</v>
      </c>
      <c r="CY40" s="46">
        <f>LMdati!CZ40/LMdati!$DB40</f>
        <v>6.25E-2</v>
      </c>
      <c r="CZ40" s="244">
        <f>LMdati!DA40</f>
        <v>2</v>
      </c>
      <c r="DA40" s="245">
        <f>LMdati!DB40</f>
        <v>16</v>
      </c>
      <c r="DB40" s="46">
        <f>LMdati!DC40/LMdati!$DB40</f>
        <v>0</v>
      </c>
      <c r="DC40" s="45">
        <f>LMdati!DD40/LMdati!$DB40</f>
        <v>0.25</v>
      </c>
      <c r="DD40" s="45">
        <f>LMdati!DE40/LMdati!$DB40</f>
        <v>0.75</v>
      </c>
      <c r="DE40" s="45">
        <f>LMdati!DF40/LMdati!$DB40</f>
        <v>0</v>
      </c>
      <c r="DF40" s="193">
        <f>LMdati!DG40</f>
        <v>103.125</v>
      </c>
      <c r="DG40" s="46">
        <f>LMdati!DH40/LMdati!$DN40</f>
        <v>0.72727272727272729</v>
      </c>
      <c r="DH40" s="46">
        <f>LMdati!DI40/LMdati!$DN40</f>
        <v>0.18181818181818182</v>
      </c>
      <c r="DI40" s="46">
        <f>LMdati!DJ40/LMdati!$DN40</f>
        <v>0</v>
      </c>
      <c r="DJ40" s="46">
        <f>LMdati!DK40/LMdati!$DN40</f>
        <v>0</v>
      </c>
      <c r="DK40" s="46">
        <f>LMdati!DL40/LMdati!$DN40</f>
        <v>9.0909090909090912E-2</v>
      </c>
      <c r="DL40" s="244">
        <f>LMdati!DM40</f>
        <v>2.2000000000000002</v>
      </c>
      <c r="DM40" s="245">
        <f>LMdati!DN40</f>
        <v>33</v>
      </c>
      <c r="DN40" s="46">
        <f>LMdati!DO40/LMdati!$DN40</f>
        <v>0</v>
      </c>
      <c r="DO40" s="45">
        <f>LMdati!DP40/LMdati!$DN40</f>
        <v>0.33333333333333331</v>
      </c>
      <c r="DP40" s="45">
        <f>LMdati!DQ40/LMdati!$DN40</f>
        <v>0.5757575757575758</v>
      </c>
      <c r="DQ40" s="45">
        <f>LMdati!DR40/LMdati!$DN40</f>
        <v>9.0909090909090912E-2</v>
      </c>
      <c r="DR40" s="193">
        <f>LMdati!DS40</f>
        <v>102.51515151515152</v>
      </c>
      <c r="DS40" s="46"/>
      <c r="DT40" s="46"/>
      <c r="DU40" s="46"/>
      <c r="DV40" s="46"/>
      <c r="DW40" s="47">
        <f>LMdati!DX40</f>
        <v>0</v>
      </c>
      <c r="DX40" s="46"/>
      <c r="DY40" s="46"/>
      <c r="DZ40" s="46"/>
      <c r="EA40" s="46"/>
      <c r="EB40" s="192"/>
      <c r="EC40" s="46">
        <f>LMdati!ED40/LMdati!$EH40</f>
        <v>0.375</v>
      </c>
      <c r="ED40" s="46">
        <f>LMdati!EE40/LMdati!$EH40</f>
        <v>0.625</v>
      </c>
      <c r="EE40" s="46">
        <f>LMdati!EF40/LMdati!$EH40</f>
        <v>0</v>
      </c>
      <c r="EF40" s="46">
        <f>LMdati!EG40/LMdati!$EH40</f>
        <v>0</v>
      </c>
      <c r="EG40" s="47">
        <f>LMdati!EH40</f>
        <v>8</v>
      </c>
      <c r="EH40" s="46">
        <f>LMdati!EI40/LMdati!$EH40</f>
        <v>0.375</v>
      </c>
      <c r="EI40" s="46">
        <f>LMdati!EJ40/LMdati!$EH40</f>
        <v>0.375</v>
      </c>
      <c r="EJ40" s="46">
        <f>LMdati!EK40/LMdati!$EH40</f>
        <v>0</v>
      </c>
      <c r="EK40" s="46">
        <f>LMdati!EL40/LMdati!$EH40</f>
        <v>0.125</v>
      </c>
      <c r="EL40" s="192">
        <f>LMdati!EM40/LMdati!$EH40</f>
        <v>0.125</v>
      </c>
      <c r="EM40" s="46">
        <f>LMdati!EN40/LMdati!$ER40</f>
        <v>0.47826086956521741</v>
      </c>
      <c r="EN40" s="46">
        <f>LMdati!EO40/LMdati!$ER40</f>
        <v>0.39130434782608697</v>
      </c>
      <c r="EO40" s="46">
        <f>LMdati!EP40/LMdati!$ER40</f>
        <v>8.6956521739130432E-2</v>
      </c>
      <c r="EP40" s="46">
        <f>LMdati!EQ40/LMdati!$ER40</f>
        <v>4.3478260869565216E-2</v>
      </c>
      <c r="EQ40" s="47">
        <f>LMdati!ER40</f>
        <v>23</v>
      </c>
      <c r="ER40" s="46">
        <f>LMdati!ES40/LMdati!$ER40</f>
        <v>0.60869565217391308</v>
      </c>
      <c r="ES40" s="46">
        <f>LMdati!ET40/LMdati!$ER40</f>
        <v>0.2608695652173913</v>
      </c>
      <c r="ET40" s="46">
        <f>LMdati!EU40/LMdati!$ER40</f>
        <v>4.3478260869565216E-2</v>
      </c>
      <c r="EU40" s="46">
        <f>LMdati!EV40/LMdati!$ER40</f>
        <v>8.6956521739130432E-2</v>
      </c>
      <c r="EV40" s="46">
        <f>LMdati!EW40/LMdati!$ER40</f>
        <v>0</v>
      </c>
    </row>
    <row r="41" spans="1:152" ht="10.5" customHeight="1" x14ac:dyDescent="0.2">
      <c r="A41" s="127">
        <v>1143</v>
      </c>
      <c r="B41" s="127"/>
      <c r="C41" s="27">
        <v>69</v>
      </c>
      <c r="D41" s="28" t="s">
        <v>266</v>
      </c>
      <c r="E41" s="27" t="s">
        <v>126</v>
      </c>
      <c r="F41" s="27" t="s">
        <v>180</v>
      </c>
      <c r="G41" s="29"/>
      <c r="H41" s="45"/>
      <c r="I41" s="45"/>
      <c r="J41" s="45"/>
      <c r="K41" s="45"/>
      <c r="L41" s="45"/>
      <c r="M41" s="243"/>
      <c r="N41" s="29">
        <f>LMdati!O41</f>
        <v>0</v>
      </c>
      <c r="O41" s="45"/>
      <c r="P41" s="45"/>
      <c r="Q41" s="45"/>
      <c r="R41" s="45"/>
      <c r="S41" s="45"/>
      <c r="T41" s="243"/>
      <c r="U41" s="29">
        <f>LMdati!V41</f>
        <v>0</v>
      </c>
      <c r="V41" s="45"/>
      <c r="W41" s="45"/>
      <c r="X41" s="45"/>
      <c r="Y41" s="45"/>
      <c r="Z41" s="45"/>
      <c r="AA41" s="243"/>
      <c r="AB41" s="29">
        <f>LMdati!AC41</f>
        <v>0</v>
      </c>
      <c r="AC41" s="45"/>
      <c r="AD41" s="45"/>
      <c r="AE41" s="45"/>
      <c r="AF41" s="45"/>
      <c r="AG41" s="45"/>
      <c r="AH41" s="243"/>
      <c r="AI41" s="184"/>
      <c r="AJ41" s="184"/>
      <c r="AK41" s="184"/>
      <c r="AL41" s="184"/>
      <c r="AM41" s="184"/>
      <c r="AN41" s="184"/>
      <c r="AO41" s="184"/>
      <c r="AP41" s="184"/>
      <c r="AQ41" s="184"/>
      <c r="AR41" s="184"/>
      <c r="AS41" s="184"/>
      <c r="AT41" s="184"/>
      <c r="AU41" s="184"/>
      <c r="AV41" s="184"/>
      <c r="AW41" s="184"/>
      <c r="AX41" s="184"/>
      <c r="AY41" s="184"/>
      <c r="AZ41" s="184"/>
      <c r="BA41" s="30">
        <f>LMdati!BB41</f>
        <v>36</v>
      </c>
      <c r="BB41" s="30"/>
      <c r="BC41" s="30"/>
      <c r="BD41" s="30"/>
      <c r="BE41" s="46">
        <f>LMdati!BF41/(SUM(LMdati!$BF41:$BI41))</f>
        <v>0</v>
      </c>
      <c r="BF41" s="46">
        <f>LMdati!BG41/(SUM(LMdati!$BF41:$BI41))</f>
        <v>0</v>
      </c>
      <c r="BG41" s="46">
        <f>LMdati!BH41/(SUM(LMdati!$BF41:$BI41))</f>
        <v>0</v>
      </c>
      <c r="BH41" s="46">
        <f>LMdati!BI41/(SUM(LMdati!$BF41:$BI41))</f>
        <v>1</v>
      </c>
      <c r="BI41" s="185">
        <f>LMdati!BJ41</f>
        <v>4</v>
      </c>
      <c r="BJ41" s="46">
        <f>LMdati!BK41/(SUM(LMdati!$BK41:$BN41))</f>
        <v>0</v>
      </c>
      <c r="BK41" s="46">
        <f>LMdati!BL41/(SUM(LMdati!$BK41:$BN41))</f>
        <v>0</v>
      </c>
      <c r="BL41" s="46">
        <f>LMdati!BM41/(SUM(LMdati!$BK41:$BN41))</f>
        <v>0.5</v>
      </c>
      <c r="BM41" s="46">
        <f>LMdati!BN41/(SUM(LMdati!$BK41:$BN41))</f>
        <v>0.5</v>
      </c>
      <c r="BN41" s="185">
        <v>3.5</v>
      </c>
      <c r="BO41" s="46"/>
      <c r="BP41" s="46"/>
      <c r="BQ41" s="46"/>
      <c r="BR41" s="46"/>
      <c r="BS41" s="185"/>
      <c r="BT41" s="46"/>
      <c r="BU41" s="46"/>
      <c r="BV41" s="46"/>
      <c r="BW41" s="46"/>
      <c r="BX41" s="187"/>
      <c r="BY41" s="46"/>
      <c r="BZ41" s="46"/>
      <c r="CA41" s="46"/>
      <c r="CB41" s="46"/>
      <c r="CC41" s="185"/>
      <c r="CD41" s="46"/>
      <c r="CE41" s="46"/>
      <c r="CF41" s="46"/>
      <c r="CG41" s="46"/>
      <c r="CH41" s="186"/>
      <c r="CI41" s="46">
        <f>LMdati!CJ41/LMdati!$CP41</f>
        <v>0.6</v>
      </c>
      <c r="CJ41" s="46">
        <f>LMdati!CK41/LMdati!$CP41</f>
        <v>0.35</v>
      </c>
      <c r="CK41" s="46">
        <f>LMdati!CL41/LMdati!$CP41</f>
        <v>0.05</v>
      </c>
      <c r="CL41" s="46">
        <f>LMdati!CM41/LMdati!$CP41</f>
        <v>0</v>
      </c>
      <c r="CM41" s="46">
        <f>LMdati!CN41/LMdati!$CP41</f>
        <v>0</v>
      </c>
      <c r="CN41" s="244">
        <f>LMdati!CO41</f>
        <v>2.4500000000000002</v>
      </c>
      <c r="CO41" s="245">
        <f>LMdati!CP41</f>
        <v>40</v>
      </c>
      <c r="CP41" s="46">
        <f>LMdati!CQ41/LMdati!$CP41</f>
        <v>2.5000000000000001E-2</v>
      </c>
      <c r="CQ41" s="45">
        <f>LMdati!CR41/LMdati!$CP41</f>
        <v>0.4</v>
      </c>
      <c r="CR41" s="45">
        <f>LMdati!CS41/LMdati!$CP41</f>
        <v>0.57499999999999996</v>
      </c>
      <c r="CS41" s="45">
        <f>LMdati!CT41/LMdati!$CP41</f>
        <v>0</v>
      </c>
      <c r="CT41" s="193">
        <f>LMdati!CU41</f>
        <v>101.52500000000001</v>
      </c>
      <c r="CU41" s="46">
        <f>LMdati!CV41/LMdati!$DB41</f>
        <v>0</v>
      </c>
      <c r="CV41" s="46">
        <f>LMdati!CW41/LMdati!$DB41</f>
        <v>0.5714285714285714</v>
      </c>
      <c r="CW41" s="46">
        <f>LMdati!CX41/LMdati!$DB41</f>
        <v>0.2857142857142857</v>
      </c>
      <c r="CX41" s="46">
        <f>LMdati!CY41/LMdati!$DB41</f>
        <v>0.14285714285714285</v>
      </c>
      <c r="CY41" s="46">
        <f>LMdati!CZ41/LMdati!$DB41</f>
        <v>0</v>
      </c>
      <c r="CZ41" s="244">
        <f>LMdati!DA41</f>
        <v>3.5714285714285716</v>
      </c>
      <c r="DA41" s="245">
        <f>LMdati!DB41</f>
        <v>7</v>
      </c>
      <c r="DB41" s="46">
        <f>LMdati!DC41/LMdati!$DB41</f>
        <v>0.14285714285714285</v>
      </c>
      <c r="DC41" s="45">
        <f>LMdati!DD41/LMdati!$DB41</f>
        <v>0.8571428571428571</v>
      </c>
      <c r="DD41" s="45">
        <f>LMdati!DE41/LMdati!$DB41</f>
        <v>0</v>
      </c>
      <c r="DE41" s="45">
        <f>LMdati!DF41/LMdati!$DB41</f>
        <v>0</v>
      </c>
      <c r="DF41" s="193">
        <f>LMdati!DG41</f>
        <v>95.285714285714292</v>
      </c>
      <c r="DG41" s="46">
        <f>LMdati!DH41/LMdati!$DN41</f>
        <v>0</v>
      </c>
      <c r="DH41" s="46">
        <f>LMdati!DI41/LMdati!$DN41</f>
        <v>0</v>
      </c>
      <c r="DI41" s="46">
        <f>LMdati!DJ41/LMdati!$DN41</f>
        <v>1</v>
      </c>
      <c r="DJ41" s="46">
        <f>LMdati!DK41/LMdati!$DN41</f>
        <v>0</v>
      </c>
      <c r="DK41" s="46">
        <f>LMdati!DL41/LMdati!$DN41</f>
        <v>0</v>
      </c>
      <c r="DL41" s="244">
        <f>LMdati!DM41</f>
        <v>4</v>
      </c>
      <c r="DM41" s="245">
        <f>LMdati!DN41</f>
        <v>1</v>
      </c>
      <c r="DN41" s="46">
        <f>LMdati!DO41/LMdati!$DN41</f>
        <v>0</v>
      </c>
      <c r="DO41" s="45">
        <f>LMdati!DP41/LMdati!$DN41</f>
        <v>1</v>
      </c>
      <c r="DP41" s="45">
        <f>LMdati!DQ41/LMdati!$DN41</f>
        <v>0</v>
      </c>
      <c r="DQ41" s="45">
        <f>LMdati!DR41/LMdati!$DN41</f>
        <v>0</v>
      </c>
      <c r="DR41" s="193">
        <f>LMdati!DS41</f>
        <v>94</v>
      </c>
      <c r="DS41" s="46">
        <f>LMdati!DT41/LMdati!$DX41</f>
        <v>0.31707317073170732</v>
      </c>
      <c r="DT41" s="46">
        <f>LMdati!DU41/LMdati!$DX41</f>
        <v>0.53658536585365857</v>
      </c>
      <c r="DU41" s="46">
        <f>LMdati!DV41/LMdati!$DX41</f>
        <v>9.7560975609756101E-2</v>
      </c>
      <c r="DV41" s="46">
        <f>LMdati!DW41/LMdati!$DX41</f>
        <v>4.878048780487805E-2</v>
      </c>
      <c r="DW41" s="47">
        <f>LMdati!DX41</f>
        <v>41</v>
      </c>
      <c r="DX41" s="46">
        <f>LMdati!DY41/LMdati!$DX41</f>
        <v>0.51219512195121952</v>
      </c>
      <c r="DY41" s="46">
        <f>LMdati!DZ41/LMdati!$DX41</f>
        <v>0.29268292682926828</v>
      </c>
      <c r="DZ41" s="46">
        <f>LMdati!EA41/LMdati!$DX41</f>
        <v>2.4390243902439025E-2</v>
      </c>
      <c r="EA41" s="46">
        <f>LMdati!EB41/LMdati!$DX41</f>
        <v>9.7560975609756101E-2</v>
      </c>
      <c r="EB41" s="192">
        <f>LMdati!EC41/LMdati!$DX41</f>
        <v>7.3170731707317069E-2</v>
      </c>
      <c r="EC41" s="46">
        <f>LMdati!ED41/LMdati!$EH41</f>
        <v>9.0909090909090912E-2</v>
      </c>
      <c r="ED41" s="46">
        <f>LMdati!EE41/LMdati!$EH41</f>
        <v>0.72727272727272729</v>
      </c>
      <c r="EE41" s="46">
        <f>LMdati!EF41/LMdati!$EH41</f>
        <v>0.18181818181818182</v>
      </c>
      <c r="EF41" s="46">
        <f>LMdati!EG41/LMdati!$EH41</f>
        <v>0</v>
      </c>
      <c r="EG41" s="47">
        <f>LMdati!EH41</f>
        <v>11</v>
      </c>
      <c r="EH41" s="46">
        <f>LMdati!EI41/LMdati!$EH41</f>
        <v>0.36363636363636365</v>
      </c>
      <c r="EI41" s="46">
        <f>LMdati!EJ41/LMdati!$EH41</f>
        <v>0.18181818181818182</v>
      </c>
      <c r="EJ41" s="46">
        <f>LMdati!EK41/LMdati!$EH41</f>
        <v>0.36363636363636365</v>
      </c>
      <c r="EK41" s="46">
        <f>LMdati!EL41/LMdati!$EH41</f>
        <v>9.0909090909090912E-2</v>
      </c>
      <c r="EL41" s="192">
        <f>LMdati!EM41/LMdati!$EH41</f>
        <v>0</v>
      </c>
      <c r="EM41" s="46">
        <f>LMdati!EN41/LMdati!$ER41</f>
        <v>0</v>
      </c>
      <c r="EN41" s="46">
        <f>LMdati!EO41/LMdati!$ER41</f>
        <v>0.5</v>
      </c>
      <c r="EO41" s="46">
        <f>LMdati!EP41/LMdati!$ER41</f>
        <v>0.5</v>
      </c>
      <c r="EP41" s="46">
        <f>LMdati!EQ41/LMdati!$ER41</f>
        <v>0</v>
      </c>
      <c r="EQ41" s="47">
        <f>LMdati!ER41</f>
        <v>2</v>
      </c>
      <c r="ER41" s="46">
        <f>LMdati!ES41/LMdati!$ER41</f>
        <v>0.5</v>
      </c>
      <c r="ES41" s="46">
        <f>LMdati!ET41/LMdati!$ER41</f>
        <v>0.5</v>
      </c>
      <c r="ET41" s="46">
        <f>LMdati!EU41/LMdati!$ER41</f>
        <v>0</v>
      </c>
      <c r="EU41" s="46">
        <f>LMdati!EV41/LMdati!$ER41</f>
        <v>0</v>
      </c>
      <c r="EV41" s="46">
        <f>LMdati!EW41/LMdati!$ER41</f>
        <v>0</v>
      </c>
    </row>
    <row r="42" spans="1:152" ht="13.2" customHeight="1" x14ac:dyDescent="0.2">
      <c r="A42" s="143">
        <v>1195</v>
      </c>
      <c r="B42" s="143">
        <v>1136</v>
      </c>
      <c r="C42" s="27">
        <v>71</v>
      </c>
      <c r="D42" s="70" t="s">
        <v>270</v>
      </c>
      <c r="E42" s="27" t="s">
        <v>111</v>
      </c>
      <c r="F42" s="27" t="s">
        <v>188</v>
      </c>
      <c r="G42" s="29">
        <f>LMdati!H42</f>
        <v>546</v>
      </c>
      <c r="H42" s="45">
        <f>LMdati!I42/LMdati!$H42</f>
        <v>0.17216117216117216</v>
      </c>
      <c r="I42" s="45">
        <f>LMdati!J42/LMdati!$H42</f>
        <v>0.30219780219780218</v>
      </c>
      <c r="J42" s="45">
        <f>LMdati!K42/LMdati!$H42</f>
        <v>0.30952380952380953</v>
      </c>
      <c r="K42" s="45">
        <f>LMdati!L42/LMdati!$H42</f>
        <v>5.128205128205128E-2</v>
      </c>
      <c r="L42" s="45">
        <f>LMdati!M42/LMdati!$H42</f>
        <v>0.16483516483516483</v>
      </c>
      <c r="M42" s="243">
        <f>LMdati!N42</f>
        <v>104.22008830022074</v>
      </c>
      <c r="N42" s="29">
        <f>LMdati!O42</f>
        <v>667</v>
      </c>
      <c r="O42" s="45">
        <f>LMdati!P42/LMdati!$O42</f>
        <v>0.16641679160419789</v>
      </c>
      <c r="P42" s="45">
        <f>LMdati!Q42/LMdati!$O42</f>
        <v>0.32983508245877063</v>
      </c>
      <c r="Q42" s="45">
        <f>LMdati!R42/LMdati!$O42</f>
        <v>0.2818590704647676</v>
      </c>
      <c r="R42" s="45">
        <f>LMdati!S42/LMdati!$O42</f>
        <v>3.7481259370314844E-2</v>
      </c>
      <c r="S42" s="45">
        <f>LMdati!T42/LMdati!$O42</f>
        <v>0.18440779610194902</v>
      </c>
      <c r="T42" s="243">
        <f>LMdati!U42</f>
        <v>103.32915921288014</v>
      </c>
      <c r="U42" s="29">
        <f>LMdati!V42</f>
        <v>710</v>
      </c>
      <c r="V42" s="45">
        <f>LMdati!W42/LMdati!$V42</f>
        <v>0.13661971830985917</v>
      </c>
      <c r="W42" s="45">
        <f>LMdati!X42/LMdati!$V42</f>
        <v>0.28169014084507044</v>
      </c>
      <c r="X42" s="45">
        <f>LMdati!Y42/LMdati!$V42</f>
        <v>0.3183098591549296</v>
      </c>
      <c r="Y42" s="45">
        <f>LMdati!Z42/LMdati!$V42</f>
        <v>4.3661971830985913E-2</v>
      </c>
      <c r="Z42" s="45">
        <f>LMdati!AA42/LMdati!$V42</f>
        <v>0.21971830985915494</v>
      </c>
      <c r="AA42" s="243">
        <f>LMdati!AB42</f>
        <v>104.06007067137809</v>
      </c>
      <c r="AB42" s="29">
        <f>LMdati!AC42</f>
        <v>505</v>
      </c>
      <c r="AC42" s="45">
        <f>LMdati!AD42/LMdati!$AC42</f>
        <v>0.12673267326732673</v>
      </c>
      <c r="AD42" s="45">
        <f>LMdati!AE42/LMdati!$AC42</f>
        <v>0.2613861386138614</v>
      </c>
      <c r="AE42" s="45">
        <f>LMdati!AF42/LMdati!$AC42</f>
        <v>0.2613861386138614</v>
      </c>
      <c r="AF42" s="45">
        <f>LMdati!AG42/LMdati!$AC42</f>
        <v>3.1683168316831684E-2</v>
      </c>
      <c r="AG42" s="45">
        <f>LMdati!AH42/LMdati!$AC42</f>
        <v>0.31881188118811882</v>
      </c>
      <c r="AH42" s="243">
        <f>LMdati!AI42</f>
        <v>105.45797101449276</v>
      </c>
      <c r="AI42" s="184">
        <f>LMdati!AJ42/(LMdati!$H42-LMdati!$AM42)</f>
        <v>0.76537585421412302</v>
      </c>
      <c r="AJ42" s="184">
        <f>LMdati!AK42/(LMdati!$H42-LMdati!$AM42)</f>
        <v>0.2072892938496583</v>
      </c>
      <c r="AK42" s="184">
        <f>LMdati!AL42/(LMdati!$H42-LMdati!$AM42)</f>
        <v>2.7334851936218679E-2</v>
      </c>
      <c r="AL42" s="184"/>
      <c r="AM42" s="184">
        <f>LMdati!AN42/(LMdati!$O42-LMdati!$AQ42)</f>
        <v>0.72134831460674154</v>
      </c>
      <c r="AN42" s="184">
        <f>LMdati!AO42/(LMdati!$O42-LMdati!$AQ42)</f>
        <v>0.23820224719101124</v>
      </c>
      <c r="AO42" s="184">
        <f>LMdati!AP42/(LMdati!$O42-LMdati!$AQ42)</f>
        <v>4.0449438202247189E-2</v>
      </c>
      <c r="AP42" s="184"/>
      <c r="AQ42" s="184">
        <f>LMdati!AR42/(LMdati!$V42-LMdati!$AU42)</f>
        <v>0.75665399239543729</v>
      </c>
      <c r="AR42" s="184">
        <f>LMdati!AS42/(LMdati!$V42-LMdati!$AU42)</f>
        <v>0.22243346007604561</v>
      </c>
      <c r="AS42" s="184">
        <f>LMdati!AT42/(LMdati!$V42-LMdati!$AU42)</f>
        <v>2.2813688212927757E-2</v>
      </c>
      <c r="AT42" s="184"/>
      <c r="AU42" s="184">
        <f>LMdati!AV42/LMdati!$BC42</f>
        <v>0.13795986622073578</v>
      </c>
      <c r="AV42" s="184">
        <f>LMdati!AW42/LMdati!$BC42</f>
        <v>0.12290969899665552</v>
      </c>
      <c r="AW42" s="184">
        <f>LMdati!AX42/LMdati!$BD42</f>
        <v>0.15169366715758467</v>
      </c>
      <c r="AX42" s="184">
        <f>LMdati!AY42/LMdati!$BD42</f>
        <v>8.9101620029455084E-2</v>
      </c>
      <c r="AY42" s="184">
        <f>LMdati!AZ42/LMdati!$BE42</f>
        <v>5.3467000835421885E-2</v>
      </c>
      <c r="AZ42" s="184">
        <f>LMdati!BA42/LMdati!$BE42</f>
        <v>0.15121136173767752</v>
      </c>
      <c r="BA42" s="30">
        <f>LMdati!BB42</f>
        <v>1216</v>
      </c>
      <c r="BB42" s="30">
        <f>LMdati!BC42</f>
        <v>1196</v>
      </c>
      <c r="BC42" s="30">
        <f>LMdati!BD42</f>
        <v>1358</v>
      </c>
      <c r="BD42" s="30">
        <f>LMdati!BE42</f>
        <v>1197</v>
      </c>
      <c r="BE42" s="46">
        <f>LMdati!BF42/(SUM(LMdati!$BF42:$BI42))</f>
        <v>2.7370990237099022E-2</v>
      </c>
      <c r="BF42" s="46">
        <f>LMdati!BG42/(SUM(LMdati!$BF42:$BI42))</f>
        <v>8.7343096234309622E-2</v>
      </c>
      <c r="BG42" s="46">
        <f>LMdati!BH42/(SUM(LMdati!$BF42:$BI42))</f>
        <v>0.39138772663877264</v>
      </c>
      <c r="BH42" s="46">
        <f>LMdati!BI42/(SUM(LMdati!$BF42:$BI42))</f>
        <v>0.49389818688981868</v>
      </c>
      <c r="BI42" s="185">
        <f>LMdati!BJ42</f>
        <v>3.3518131101813111</v>
      </c>
      <c r="BJ42" s="46">
        <f>LMdati!BK42/(SUM(LMdati!$BK42:$BN42))</f>
        <v>8.7343096234309622E-2</v>
      </c>
      <c r="BK42" s="46">
        <f>LMdati!BL42/(SUM(LMdati!$BK42:$BN42))</f>
        <v>0.13964435146443516</v>
      </c>
      <c r="BL42" s="46">
        <f>LMdati!BM42/(SUM(LMdati!$BK42:$BN42))</f>
        <v>0.42730125523012552</v>
      </c>
      <c r="BM42" s="46">
        <f>LMdati!BN42/(SUM(LMdati!$BK42:$BN42))</f>
        <v>0.34571129707112969</v>
      </c>
      <c r="BN42" s="185">
        <v>3.0313807531380754</v>
      </c>
      <c r="BO42" s="46">
        <f>LMdati!BP42/(SUM(LMdati!$BP42:$BS42))</f>
        <v>2.9319221967963386E-2</v>
      </c>
      <c r="BP42" s="46">
        <f>LMdati!BQ42/(SUM(LMdati!$BP42:$BS42))</f>
        <v>9.6252860411899316E-2</v>
      </c>
      <c r="BQ42" s="46">
        <f>LMdati!BR42/(SUM(LMdati!$BP42:$BS42))</f>
        <v>0.38401029748283755</v>
      </c>
      <c r="BR42" s="46">
        <f>LMdati!BS42/(SUM(LMdati!$BP42:$BS42))</f>
        <v>0.49041762013729978</v>
      </c>
      <c r="BS42" s="185">
        <f>LMdati!BT42</f>
        <v>3.3355263157894739</v>
      </c>
      <c r="BT42" s="46">
        <f>LMdati!BU42/(SUM(LMdati!$BU42:$BX42))</f>
        <v>8.4239130434782608E-2</v>
      </c>
      <c r="BU42" s="46">
        <f>LMdati!BV42/(SUM(LMdati!$BU42:$BX42))</f>
        <v>0.14774027459954234</v>
      </c>
      <c r="BV42" s="46">
        <f>LMdati!BW42/(SUM(LMdati!$BU42:$BX42))</f>
        <v>0.44179061784897022</v>
      </c>
      <c r="BW42" s="46">
        <f>LMdati!BX42/(SUM(LMdati!$BU42:$BX42))</f>
        <v>0.32622997711670482</v>
      </c>
      <c r="BX42" s="187">
        <f>LMdati!BY42</f>
        <v>3.0100114416475972</v>
      </c>
      <c r="BY42" s="46">
        <f>LMdati!BZ42/(SUM(LMdati!$BZ42:$CC42))</f>
        <v>3.4548611111111113E-2</v>
      </c>
      <c r="BZ42" s="46">
        <f>LMdati!CA42/(SUM(LMdati!$BZ42:$CC42))</f>
        <v>0.10069444444444445</v>
      </c>
      <c r="CA42" s="46">
        <f>LMdati!CB42/(SUM(LMdati!$BZ42:$CC42))</f>
        <v>0.38246527777777778</v>
      </c>
      <c r="CB42" s="46">
        <f>LMdati!CC42/(SUM(LMdati!$BZ42:$CC42))</f>
        <v>0.48229166666666667</v>
      </c>
      <c r="CC42" s="185">
        <f>LMdati!CD42</f>
        <v>3.3125</v>
      </c>
      <c r="CD42" s="46">
        <f>LMdati!CE42/(SUM(LMdati!$CE42:$CH42))</f>
        <v>8.5243055555555558E-2</v>
      </c>
      <c r="CE42" s="46">
        <f>LMdati!CF42/(SUM(LMdati!$CE42:$CH42))</f>
        <v>0.14357638888888888</v>
      </c>
      <c r="CF42" s="46">
        <f>LMdati!CG42/(SUM(LMdati!$CE42:$CH42))</f>
        <v>0.42690972222222223</v>
      </c>
      <c r="CG42" s="46">
        <f>LMdati!CH42/(SUM(LMdati!$CE42:$CH42))</f>
        <v>0.34427083333333336</v>
      </c>
      <c r="CH42" s="186">
        <f>LMdati!CI42</f>
        <v>3.0302083333333334</v>
      </c>
      <c r="CI42" s="46">
        <f>LMdati!CJ42/LMdati!$CP42</f>
        <v>0.44428152492668621</v>
      </c>
      <c r="CJ42" s="46">
        <f>LMdati!CK42/LMdati!$CP42</f>
        <v>0.42228739002932553</v>
      </c>
      <c r="CK42" s="46">
        <f>LMdati!CL42/LMdati!$CP42</f>
        <v>0.10117302052785923</v>
      </c>
      <c r="CL42" s="46">
        <f>LMdati!CM42/LMdati!$CP42</f>
        <v>2.4926686217008796E-2</v>
      </c>
      <c r="CM42" s="46">
        <f>LMdati!CN42/LMdati!$CP42</f>
        <v>7.331378299120235E-3</v>
      </c>
      <c r="CN42" s="244">
        <f>LMdati!CO42</f>
        <v>2.7045790251107831</v>
      </c>
      <c r="CO42" s="245">
        <f>LMdati!CP42</f>
        <v>682</v>
      </c>
      <c r="CP42" s="46">
        <f>LMdati!CQ42/LMdati!$CP42</f>
        <v>1.1730205278592375E-2</v>
      </c>
      <c r="CQ42" s="45">
        <f>LMdati!CR42/LMdati!$CP42</f>
        <v>0.12609970674486803</v>
      </c>
      <c r="CR42" s="45">
        <f>LMdati!CS42/LMdati!$CP42</f>
        <v>0.56451612903225812</v>
      </c>
      <c r="CS42" s="45">
        <f>LMdati!CT42/LMdati!$CP42</f>
        <v>0.29765395894428154</v>
      </c>
      <c r="CT42" s="193">
        <f>LMdati!CU42</f>
        <v>106.29618768328446</v>
      </c>
      <c r="CU42" s="46">
        <f>LMdati!CV42/LMdati!$DB42</f>
        <v>0.47648902821316613</v>
      </c>
      <c r="CV42" s="46">
        <f>LMdati!CW42/LMdati!$DB42</f>
        <v>0.43887147335423199</v>
      </c>
      <c r="CW42" s="46">
        <f>LMdati!CX42/LMdati!$DB42</f>
        <v>3.6050156739811913E-2</v>
      </c>
      <c r="CX42" s="46">
        <f>LMdati!CY42/LMdati!$DB42</f>
        <v>2.9780564263322883E-2</v>
      </c>
      <c r="CY42" s="46">
        <f>LMdati!CZ42/LMdati!$DB42</f>
        <v>1.8808777429467086E-2</v>
      </c>
      <c r="CZ42" s="244">
        <f>LMdati!DA42</f>
        <v>2.6118210862619806</v>
      </c>
      <c r="DA42" s="245">
        <f>LMdati!DB42</f>
        <v>638</v>
      </c>
      <c r="DB42" s="46">
        <f>LMdati!DC42/LMdati!$DB42</f>
        <v>9.4043887147335428E-3</v>
      </c>
      <c r="DC42" s="45">
        <f>LMdati!DD42/LMdati!$DB42</f>
        <v>9.2476489028213163E-2</v>
      </c>
      <c r="DD42" s="45">
        <f>LMdati!DE42/LMdati!$DB42</f>
        <v>0.60971786833855801</v>
      </c>
      <c r="DE42" s="45">
        <f>LMdati!DF42/LMdati!$DB42</f>
        <v>0.2884012539184953</v>
      </c>
      <c r="DF42" s="193">
        <f>LMdati!DG42</f>
        <v>106.88714733542319</v>
      </c>
      <c r="DG42" s="46">
        <f>LMdati!DH42/LMdati!$DN42</f>
        <v>0.52527075812274371</v>
      </c>
      <c r="DH42" s="46">
        <f>LMdati!DI42/LMdati!$DN42</f>
        <v>0.36281588447653429</v>
      </c>
      <c r="DI42" s="46">
        <f>LMdati!DJ42/LMdati!$DN42</f>
        <v>5.9566787003610108E-2</v>
      </c>
      <c r="DJ42" s="46">
        <f>LMdati!DK42/LMdati!$DN42</f>
        <v>4.3321299638989168E-2</v>
      </c>
      <c r="DK42" s="46">
        <f>LMdati!DL42/LMdati!$DN42</f>
        <v>9.0252707581227436E-3</v>
      </c>
      <c r="DL42" s="244">
        <f>LMdati!DM42</f>
        <v>2.6174863387978142</v>
      </c>
      <c r="DM42" s="245">
        <f>LMdati!DN42</f>
        <v>554</v>
      </c>
      <c r="DN42" s="46">
        <f>LMdati!DO42/LMdati!$DN42</f>
        <v>1.263537906137184E-2</v>
      </c>
      <c r="DO42" s="45">
        <f>LMdati!DP42/LMdati!$DN42</f>
        <v>8.3032490974729242E-2</v>
      </c>
      <c r="DP42" s="45">
        <f>LMdati!DQ42/LMdati!$DN42</f>
        <v>0.59927797833935015</v>
      </c>
      <c r="DQ42" s="45">
        <f>LMdati!DR42/LMdati!$DN42</f>
        <v>0.30505415162454874</v>
      </c>
      <c r="DR42" s="193">
        <f>LMdati!DS42</f>
        <v>107.09205776173285</v>
      </c>
      <c r="DS42" s="46">
        <f>LMdati!DT42/LMdati!$DX42</f>
        <v>0.20826952526799389</v>
      </c>
      <c r="DT42" s="46">
        <f>LMdati!DU42/LMdati!$DX42</f>
        <v>0.65084226646248089</v>
      </c>
      <c r="DU42" s="46">
        <f>LMdati!DV42/LMdati!$DX42</f>
        <v>0.12098009188361408</v>
      </c>
      <c r="DV42" s="46">
        <f>LMdati!DW42/LMdati!$DX42</f>
        <v>1.9908116385911178E-2</v>
      </c>
      <c r="DW42" s="47">
        <f>LMdati!DX42</f>
        <v>653</v>
      </c>
      <c r="DX42" s="46">
        <f>LMdati!DY42/LMdati!$DX42</f>
        <v>0.55436447166921898</v>
      </c>
      <c r="DY42" s="46">
        <f>LMdati!DZ42/LMdati!$DX42</f>
        <v>0.19142419601837674</v>
      </c>
      <c r="DZ42" s="46">
        <f>LMdati!EA42/LMdati!$DX42</f>
        <v>9.8009188361408886E-2</v>
      </c>
      <c r="EA42" s="46">
        <f>LMdati!EB42/LMdati!$DX42</f>
        <v>0.10413476263399694</v>
      </c>
      <c r="EB42" s="192">
        <f>LMdati!EC42/LMdati!$DX42</f>
        <v>5.2067381316998472E-2</v>
      </c>
      <c r="EC42" s="46">
        <f>LMdati!ED42/LMdati!$EH42</f>
        <v>0.25637181409295351</v>
      </c>
      <c r="ED42" s="46">
        <f>LMdati!EE42/LMdati!$EH42</f>
        <v>0.61319340329835081</v>
      </c>
      <c r="EE42" s="46">
        <f>LMdati!EF42/LMdati!$EH42</f>
        <v>0.11244377811094453</v>
      </c>
      <c r="EF42" s="46">
        <f>LMdati!EG42/LMdati!$EH42</f>
        <v>1.7991004497751123E-2</v>
      </c>
      <c r="EG42" s="47">
        <f>LMdati!EH42</f>
        <v>667</v>
      </c>
      <c r="EH42" s="46">
        <f>LMdati!EI42/LMdati!$EH42</f>
        <v>0.60569715142428782</v>
      </c>
      <c r="EI42" s="46">
        <f>LMdati!EJ42/LMdati!$EH42</f>
        <v>0.15292353823088456</v>
      </c>
      <c r="EJ42" s="46">
        <f>LMdati!EK42/LMdati!$EH42</f>
        <v>0.11094452773613193</v>
      </c>
      <c r="EK42" s="46">
        <f>LMdati!EL42/LMdati!$EH42</f>
        <v>9.895052473763119E-2</v>
      </c>
      <c r="EL42" s="192">
        <f>LMdati!EM42/LMdati!$EH42</f>
        <v>3.1484257871064465E-2</v>
      </c>
      <c r="EM42" s="46">
        <f>LMdati!EN42/LMdati!$ER42</f>
        <v>0.25357142857142856</v>
      </c>
      <c r="EN42" s="46">
        <f>LMdati!EO42/LMdati!$ER42</f>
        <v>0.6160714285714286</v>
      </c>
      <c r="EO42" s="46">
        <f>LMdati!EP42/LMdati!$ER42</f>
        <v>0.10535714285714286</v>
      </c>
      <c r="EP42" s="46">
        <f>LMdati!EQ42/LMdati!$ER42</f>
        <v>2.5000000000000001E-2</v>
      </c>
      <c r="EQ42" s="47">
        <f>LMdati!ER42</f>
        <v>560</v>
      </c>
      <c r="ER42" s="46">
        <f>LMdati!ES42/LMdati!$ER42</f>
        <v>0.59642857142857142</v>
      </c>
      <c r="ES42" s="46">
        <f>LMdati!ET42/LMdati!$ER42</f>
        <v>0.17857142857142858</v>
      </c>
      <c r="ET42" s="46">
        <f>LMdati!EU42/LMdati!$ER42</f>
        <v>9.8214285714285712E-2</v>
      </c>
      <c r="EU42" s="46">
        <f>LMdati!EV42/LMdati!$ER42</f>
        <v>9.6428571428571433E-2</v>
      </c>
      <c r="EV42" s="46">
        <f>LMdati!EW42/LMdati!$ER42</f>
        <v>3.0357142857142857E-2</v>
      </c>
    </row>
    <row r="43" spans="1:152" ht="10.5" customHeight="1" x14ac:dyDescent="0.2">
      <c r="A43" s="127">
        <v>1098</v>
      </c>
      <c r="B43" s="127"/>
      <c r="C43" s="27">
        <v>73</v>
      </c>
      <c r="D43" s="28" t="s">
        <v>271</v>
      </c>
      <c r="E43" s="27" t="s">
        <v>111</v>
      </c>
      <c r="F43" s="27" t="s">
        <v>188</v>
      </c>
      <c r="G43" s="29">
        <f>LMdati!H43</f>
        <v>80</v>
      </c>
      <c r="H43" s="45">
        <f>LMdati!I43/LMdati!$H43</f>
        <v>7.4999999999999997E-2</v>
      </c>
      <c r="I43" s="45">
        <f>LMdati!J43/LMdati!$H43</f>
        <v>0.13750000000000001</v>
      </c>
      <c r="J43" s="45">
        <f>LMdati!K43/LMdati!$H43</f>
        <v>0.17499999999999999</v>
      </c>
      <c r="K43" s="45">
        <f>LMdati!L43/LMdati!$H43</f>
        <v>2.5000000000000001E-2</v>
      </c>
      <c r="L43" s="45">
        <f>LMdati!M43/LMdati!$H43</f>
        <v>0.58750000000000002</v>
      </c>
      <c r="M43" s="243">
        <f>LMdati!N43</f>
        <v>100.89189189189189</v>
      </c>
      <c r="N43" s="29">
        <f>LMdati!O43</f>
        <v>60</v>
      </c>
      <c r="O43" s="45">
        <f>LMdati!P43/LMdati!$O43</f>
        <v>0.18333333333333332</v>
      </c>
      <c r="P43" s="45">
        <f>LMdati!Q43/LMdati!$O43</f>
        <v>0.11666666666666667</v>
      </c>
      <c r="Q43" s="45">
        <f>LMdati!R43/LMdati!$O43</f>
        <v>0.13333333333333333</v>
      </c>
      <c r="R43" s="45">
        <f>LMdati!S43/LMdati!$O43</f>
        <v>3.3333333333333333E-2</v>
      </c>
      <c r="S43" s="45">
        <f>LMdati!T43/LMdati!$O43</f>
        <v>0.53333333333333333</v>
      </c>
      <c r="T43" s="243">
        <f>LMdati!U43</f>
        <v>102.42857142857143</v>
      </c>
      <c r="U43" s="29">
        <f>LMdati!V43</f>
        <v>69</v>
      </c>
      <c r="V43" s="45">
        <f>LMdati!W43/LMdati!$V43</f>
        <v>4.3478260869565216E-2</v>
      </c>
      <c r="W43" s="45">
        <f>LMdati!X43/LMdati!$V43</f>
        <v>8.6956521739130432E-2</v>
      </c>
      <c r="X43" s="45">
        <f>LMdati!Y43/LMdati!$V43</f>
        <v>0.13043478260869565</v>
      </c>
      <c r="Y43" s="45">
        <f>LMdati!Z43/LMdati!$V43</f>
        <v>8.6956521739130432E-2</v>
      </c>
      <c r="Z43" s="45">
        <f>LMdati!AA43/LMdati!$V43</f>
        <v>0.65217391304347827</v>
      </c>
      <c r="AA43" s="243">
        <f>LMdati!AB43</f>
        <v>99.333333333333329</v>
      </c>
      <c r="AB43" s="29">
        <f>LMdati!AC43</f>
        <v>76</v>
      </c>
      <c r="AC43" s="45">
        <f>LMdati!AD43/LMdati!$AC43</f>
        <v>7.8947368421052627E-2</v>
      </c>
      <c r="AD43" s="45">
        <f>LMdati!AE43/LMdati!$AC43</f>
        <v>6.5789473684210523E-2</v>
      </c>
      <c r="AE43" s="45">
        <f>LMdati!AF43/LMdati!$AC43</f>
        <v>7.8947368421052627E-2</v>
      </c>
      <c r="AF43" s="45">
        <f>LMdati!AG43/LMdati!$AC43</f>
        <v>6.5789473684210523E-2</v>
      </c>
      <c r="AG43" s="45">
        <f>LMdati!AH43/LMdati!$AC43</f>
        <v>0.71052631578947367</v>
      </c>
      <c r="AH43" s="243">
        <f>LMdati!AI43</f>
        <v>104.73684210526316</v>
      </c>
      <c r="AI43" s="184">
        <f>LMdati!AJ43/(LMdati!$H43-LMdati!$AM43)</f>
        <v>0.83050847457627119</v>
      </c>
      <c r="AJ43" s="184">
        <f>LMdati!AK43/(LMdati!$H43-LMdati!$AM43)</f>
        <v>0.11864406779661017</v>
      </c>
      <c r="AK43" s="184">
        <f>LMdati!AL43/(LMdati!$H43-LMdati!$AM43)</f>
        <v>5.0847457627118647E-2</v>
      </c>
      <c r="AL43" s="184"/>
      <c r="AM43" s="184">
        <f>LMdati!AN43/(LMdati!$O43-LMdati!$AQ43)</f>
        <v>0.84210526315789469</v>
      </c>
      <c r="AN43" s="184">
        <f>LMdati!AO43/(LMdati!$O43-LMdati!$AQ43)</f>
        <v>0.10526315789473684</v>
      </c>
      <c r="AO43" s="184">
        <f>LMdati!AP43/(LMdati!$O43-LMdati!$AQ43)</f>
        <v>5.2631578947368418E-2</v>
      </c>
      <c r="AP43" s="184"/>
      <c r="AQ43" s="184">
        <f>LMdati!AR43/(LMdati!$V43-LMdati!$AU43)</f>
        <v>0.74509803921568629</v>
      </c>
      <c r="AR43" s="184">
        <f>LMdati!AS43/(LMdati!$V43-LMdati!$AU43)</f>
        <v>0.23529411764705882</v>
      </c>
      <c r="AS43" s="184">
        <f>LMdati!AT43/(LMdati!$V43-LMdati!$AU43)</f>
        <v>1.9607843137254902E-2</v>
      </c>
      <c r="AT43" s="184"/>
      <c r="AU43" s="184">
        <f>LMdati!AV43/LMdati!$BC43</f>
        <v>0.31617647058823528</v>
      </c>
      <c r="AV43" s="184">
        <f>LMdati!AW43/LMdati!$BC43</f>
        <v>0.14705882352941177</v>
      </c>
      <c r="AW43" s="184">
        <f>LMdati!AX43/LMdati!$BD43</f>
        <v>0.30708661417322836</v>
      </c>
      <c r="AX43" s="184">
        <f>LMdati!AY43/LMdati!$BD43</f>
        <v>9.4488188976377951E-2</v>
      </c>
      <c r="AY43" s="184">
        <f>LMdati!AZ43/LMdati!$BE43</f>
        <v>0.29078014184397161</v>
      </c>
      <c r="AZ43" s="184">
        <f>LMdati!BA43/LMdati!$BE43</f>
        <v>6.3829787234042548E-2</v>
      </c>
      <c r="BA43" s="30">
        <f>LMdati!BB43</f>
        <v>135</v>
      </c>
      <c r="BB43" s="30">
        <f>LMdati!BC43</f>
        <v>136</v>
      </c>
      <c r="BC43" s="30">
        <f>LMdati!BD43</f>
        <v>127</v>
      </c>
      <c r="BD43" s="30">
        <f>LMdati!BE43</f>
        <v>141</v>
      </c>
      <c r="BE43" s="46">
        <f>LMdati!BF43/(SUM(LMdati!$BF43:$BI43))</f>
        <v>3.9540816326530615E-2</v>
      </c>
      <c r="BF43" s="46">
        <f>LMdati!BG43/(SUM(LMdati!$BF43:$BI43))</f>
        <v>9.438775510204081E-2</v>
      </c>
      <c r="BG43" s="46">
        <f>LMdati!BH43/(SUM(LMdati!$BF43:$BI43))</f>
        <v>0.37372448979591838</v>
      </c>
      <c r="BH43" s="46">
        <f>LMdati!BI43/(SUM(LMdati!$BF43:$BI43))</f>
        <v>0.49234693877551022</v>
      </c>
      <c r="BI43" s="185">
        <f>LMdati!BJ43</f>
        <v>3.318877551020408</v>
      </c>
      <c r="BJ43" s="46">
        <f>LMdati!BK43/(SUM(LMdati!$BK43:$BN43))</f>
        <v>6.6326530612244902E-2</v>
      </c>
      <c r="BK43" s="46">
        <f>LMdati!BL43/(SUM(LMdati!$BK43:$BN43))</f>
        <v>0.13137755102040816</v>
      </c>
      <c r="BL43" s="46">
        <f>LMdati!BM43/(SUM(LMdati!$BK43:$BN43))</f>
        <v>0.4017857142857143</v>
      </c>
      <c r="BM43" s="46">
        <f>LMdati!BN43/(SUM(LMdati!$BK43:$BN43))</f>
        <v>0.40051020408163263</v>
      </c>
      <c r="BN43" s="185">
        <v>3.1364795918367347</v>
      </c>
      <c r="BO43" s="46">
        <f>LMdati!BP43/(SUM(LMdati!$BP43:$BS43))</f>
        <v>1.1642949547218629E-2</v>
      </c>
      <c r="BP43" s="46">
        <f>LMdati!BQ43/(SUM(LMdati!$BP43:$BS43))</f>
        <v>8.4087968952134537E-2</v>
      </c>
      <c r="BQ43" s="46">
        <f>LMdati!BR43/(SUM(LMdati!$BP43:$BS43))</f>
        <v>0.41397153945666237</v>
      </c>
      <c r="BR43" s="46">
        <f>LMdati!BS43/(SUM(LMdati!$BP43:$BS43))</f>
        <v>0.49029754204398446</v>
      </c>
      <c r="BS43" s="185">
        <f>LMdati!BT43</f>
        <v>3.3829236739974129</v>
      </c>
      <c r="BT43" s="46">
        <f>LMdati!BU43/(SUM(LMdati!$BU43:$BX43))</f>
        <v>4.9159120310478657E-2</v>
      </c>
      <c r="BU43" s="46">
        <f>LMdati!BV43/(SUM(LMdati!$BU43:$BX43))</f>
        <v>0.13065976714100905</v>
      </c>
      <c r="BV43" s="46">
        <f>LMdati!BW43/(SUM(LMdati!$BU43:$BX43))</f>
        <v>0.44631306597671411</v>
      </c>
      <c r="BW43" s="46">
        <f>LMdati!BX43/(SUM(LMdati!$BU43:$BX43))</f>
        <v>0.37386804657179817</v>
      </c>
      <c r="BX43" s="187">
        <f>LMdati!BY43</f>
        <v>3.144890038809832</v>
      </c>
      <c r="BY43" s="46">
        <f>LMdati!BZ43/(SUM(LMdati!$BZ43:$CC43))</f>
        <v>2.564102564102564E-2</v>
      </c>
      <c r="BZ43" s="46">
        <f>LMdati!CA43/(SUM(LMdati!$BZ43:$CC43))</f>
        <v>8.2750582750582752E-2</v>
      </c>
      <c r="CA43" s="46">
        <f>LMdati!CB43/(SUM(LMdati!$BZ43:$CC43))</f>
        <v>0.351981351981352</v>
      </c>
      <c r="CB43" s="46">
        <f>LMdati!CC43/(SUM(LMdati!$BZ43:$CC43))</f>
        <v>0.53962703962703962</v>
      </c>
      <c r="CC43" s="185">
        <f>LMdati!CD43</f>
        <v>3.4055944055944054</v>
      </c>
      <c r="CD43" s="46">
        <f>LMdati!CE43/(SUM(LMdati!$CE43:$CH43))</f>
        <v>3.9627039627039624E-2</v>
      </c>
      <c r="CE43" s="46">
        <f>LMdati!CF43/(SUM(LMdati!$CE43:$CH43))</f>
        <v>0.13636363636363635</v>
      </c>
      <c r="CF43" s="46">
        <f>LMdati!CG43/(SUM(LMdati!$CE43:$CH43))</f>
        <v>0.39627039627039629</v>
      </c>
      <c r="CG43" s="46">
        <f>LMdati!CH43/(SUM(LMdati!$CE43:$CH43))</f>
        <v>0.42773892773892774</v>
      </c>
      <c r="CH43" s="186">
        <f>LMdati!CI43</f>
        <v>3.2121212121212119</v>
      </c>
      <c r="CI43" s="46">
        <f>LMdati!CJ43/LMdati!$CP43</f>
        <v>0.40384615384615385</v>
      </c>
      <c r="CJ43" s="46">
        <f>LMdati!CK43/LMdati!$CP43</f>
        <v>0.30769230769230771</v>
      </c>
      <c r="CK43" s="46">
        <f>LMdati!CL43/LMdati!$CP43</f>
        <v>0.15384615384615385</v>
      </c>
      <c r="CL43" s="46">
        <f>LMdati!CM43/LMdati!$CP43</f>
        <v>5.7692307692307696E-2</v>
      </c>
      <c r="CM43" s="46">
        <f>LMdati!CN43/LMdati!$CP43</f>
        <v>7.6923076923076927E-2</v>
      </c>
      <c r="CN43" s="244">
        <f>LMdati!CO43</f>
        <v>2.8541666666666665</v>
      </c>
      <c r="CO43" s="245">
        <f>LMdati!CP43</f>
        <v>52</v>
      </c>
      <c r="CP43" s="46">
        <f>LMdati!CQ43/LMdati!$CP43</f>
        <v>1.9230769230769232E-2</v>
      </c>
      <c r="CQ43" s="45">
        <f>LMdati!CR43/LMdati!$CP43</f>
        <v>0.11538461538461539</v>
      </c>
      <c r="CR43" s="45">
        <f>LMdati!CS43/LMdati!$CP43</f>
        <v>0.65384615384615385</v>
      </c>
      <c r="CS43" s="45">
        <f>LMdati!CT43/LMdati!$CP43</f>
        <v>0.21153846153846154</v>
      </c>
      <c r="CT43" s="193">
        <f>LMdati!CU43</f>
        <v>105.67307692307692</v>
      </c>
      <c r="CU43" s="46">
        <f>LMdati!CV43/LMdati!$DB43</f>
        <v>0.62650602409638556</v>
      </c>
      <c r="CV43" s="46">
        <f>LMdati!CW43/LMdati!$DB43</f>
        <v>0.24096385542168675</v>
      </c>
      <c r="CW43" s="46">
        <f>LMdati!CX43/LMdati!$DB43</f>
        <v>1.2048192771084338E-2</v>
      </c>
      <c r="CX43" s="46">
        <f>LMdati!CY43/LMdati!$DB43</f>
        <v>1.2048192771084338E-2</v>
      </c>
      <c r="CY43" s="46">
        <f>LMdati!CZ43/LMdati!$DB43</f>
        <v>0.10843373493975904</v>
      </c>
      <c r="CZ43" s="244">
        <f>LMdati!DA43</f>
        <v>2.3378378378378377</v>
      </c>
      <c r="DA43" s="245">
        <f>LMdati!DB43</f>
        <v>83</v>
      </c>
      <c r="DB43" s="46">
        <f>LMdati!DC43/LMdati!$DB43</f>
        <v>0</v>
      </c>
      <c r="DC43" s="45">
        <f>LMdati!DD43/LMdati!$DB43</f>
        <v>0.15662650602409639</v>
      </c>
      <c r="DD43" s="45">
        <f>LMdati!DE43/LMdati!$DB43</f>
        <v>0.72289156626506024</v>
      </c>
      <c r="DE43" s="45">
        <f>LMdati!DF43/LMdati!$DB43</f>
        <v>0.12048192771084337</v>
      </c>
      <c r="DF43" s="193">
        <f>LMdati!DG43</f>
        <v>105.14457831325301</v>
      </c>
      <c r="DG43" s="46">
        <f>LMdati!DH43/LMdati!$DN43</f>
        <v>0.51724137931034486</v>
      </c>
      <c r="DH43" s="46">
        <f>LMdati!DI43/LMdati!$DN43</f>
        <v>0.31034482758620691</v>
      </c>
      <c r="DI43" s="46">
        <f>LMdati!DJ43/LMdati!$DN43</f>
        <v>3.4482758620689655E-2</v>
      </c>
      <c r="DJ43" s="46">
        <f>LMdati!DK43/LMdati!$DN43</f>
        <v>3.4482758620689655E-2</v>
      </c>
      <c r="DK43" s="46">
        <f>LMdati!DL43/LMdati!$DN43</f>
        <v>0.10344827586206896</v>
      </c>
      <c r="DL43" s="244">
        <f>LMdati!DM43</f>
        <v>2.5384615384615383</v>
      </c>
      <c r="DM43" s="245">
        <f>LMdati!DN43</f>
        <v>58</v>
      </c>
      <c r="DN43" s="46">
        <f>LMdati!DO43/LMdati!$DN43</f>
        <v>0</v>
      </c>
      <c r="DO43" s="45">
        <f>LMdati!DP43/LMdati!$DN43</f>
        <v>0.13793103448275862</v>
      </c>
      <c r="DP43" s="45">
        <f>LMdati!DQ43/LMdati!$DN43</f>
        <v>0.72413793103448276</v>
      </c>
      <c r="DQ43" s="45">
        <f>LMdati!DR43/LMdati!$DN43</f>
        <v>0.13793103448275862</v>
      </c>
      <c r="DR43" s="193">
        <f>LMdati!DS43</f>
        <v>105.62068965517241</v>
      </c>
      <c r="DS43" s="46">
        <f>LMdati!DT43/LMdati!$DX43</f>
        <v>0.29508196721311475</v>
      </c>
      <c r="DT43" s="46">
        <f>LMdati!DU43/LMdati!$DX43</f>
        <v>0.52459016393442626</v>
      </c>
      <c r="DU43" s="46">
        <f>LMdati!DV43/LMdati!$DX43</f>
        <v>0.14754098360655737</v>
      </c>
      <c r="DV43" s="46">
        <f>LMdati!DW43/LMdati!$DX43</f>
        <v>3.2786885245901641E-2</v>
      </c>
      <c r="DW43" s="47">
        <f>LMdati!DX43</f>
        <v>61</v>
      </c>
      <c r="DX43" s="46">
        <f>LMdati!DY43/LMdati!$DX43</f>
        <v>0.37704918032786883</v>
      </c>
      <c r="DY43" s="46">
        <f>LMdati!DZ43/LMdati!$DX43</f>
        <v>0.36065573770491804</v>
      </c>
      <c r="DZ43" s="46">
        <f>LMdati!EA43/LMdati!$DX43</f>
        <v>6.5573770491803282E-2</v>
      </c>
      <c r="EA43" s="46">
        <f>LMdati!EB43/LMdati!$DX43</f>
        <v>0.18032786885245902</v>
      </c>
      <c r="EB43" s="192">
        <f>LMdati!EC43/LMdati!$DX43</f>
        <v>1.6393442622950821E-2</v>
      </c>
      <c r="EC43" s="46">
        <f>LMdati!ED43/LMdati!$EH43</f>
        <v>0.33333333333333331</v>
      </c>
      <c r="ED43" s="46">
        <f>LMdati!EE43/LMdati!$EH43</f>
        <v>0.58666666666666667</v>
      </c>
      <c r="EE43" s="46">
        <f>LMdati!EF43/LMdati!$EH43</f>
        <v>0.08</v>
      </c>
      <c r="EF43" s="46">
        <f>LMdati!EG43/LMdati!$EH43</f>
        <v>0</v>
      </c>
      <c r="EG43" s="47">
        <f>LMdati!EH43</f>
        <v>75</v>
      </c>
      <c r="EH43" s="46">
        <f>LMdati!EI43/LMdati!$EH43</f>
        <v>0.65333333333333332</v>
      </c>
      <c r="EI43" s="46">
        <f>LMdati!EJ43/LMdati!$EH43</f>
        <v>0.14666666666666667</v>
      </c>
      <c r="EJ43" s="46">
        <f>LMdati!EK43/LMdati!$EH43</f>
        <v>6.6666666666666666E-2</v>
      </c>
      <c r="EK43" s="46">
        <f>LMdati!EL43/LMdati!$EH43</f>
        <v>0.12</v>
      </c>
      <c r="EL43" s="192">
        <f>LMdati!EM43/LMdati!$EH43</f>
        <v>1.3333333333333334E-2</v>
      </c>
      <c r="EM43" s="46">
        <f>LMdati!EN43/LMdati!$ER43</f>
        <v>0.30645161290322581</v>
      </c>
      <c r="EN43" s="46">
        <f>LMdati!EO43/LMdati!$ER43</f>
        <v>0.58064516129032262</v>
      </c>
      <c r="EO43" s="46">
        <f>LMdati!EP43/LMdati!$ER43</f>
        <v>9.6774193548387094E-2</v>
      </c>
      <c r="EP43" s="46">
        <f>LMdati!EQ43/LMdati!$ER43</f>
        <v>1.6129032258064516E-2</v>
      </c>
      <c r="EQ43" s="47">
        <f>LMdati!ER43</f>
        <v>62</v>
      </c>
      <c r="ER43" s="46">
        <f>LMdati!ES43/LMdati!$ER43</f>
        <v>0.62903225806451613</v>
      </c>
      <c r="ES43" s="46">
        <f>LMdati!ET43/LMdati!$ER43</f>
        <v>0.11290322580645161</v>
      </c>
      <c r="ET43" s="46">
        <f>LMdati!EU43/LMdati!$ER43</f>
        <v>4.8387096774193547E-2</v>
      </c>
      <c r="EU43" s="46">
        <f>LMdati!EV43/LMdati!$ER43</f>
        <v>0.11290322580645161</v>
      </c>
      <c r="EV43" s="46">
        <f>LMdati!EW43/LMdati!$ER43</f>
        <v>9.6774193548387094E-2</v>
      </c>
    </row>
    <row r="44" spans="1:152" ht="10.5" customHeight="1" x14ac:dyDescent="0.2">
      <c r="A44" s="145">
        <v>1136</v>
      </c>
      <c r="B44" s="145"/>
      <c r="C44" s="27">
        <v>76</v>
      </c>
      <c r="D44" s="28" t="s">
        <v>272</v>
      </c>
      <c r="E44" s="27" t="s">
        <v>116</v>
      </c>
      <c r="F44" s="27" t="s">
        <v>188</v>
      </c>
      <c r="G44" s="29">
        <f>LMdati!H44</f>
        <v>82</v>
      </c>
      <c r="H44" s="45">
        <f>LMdati!I44/LMdati!$H44</f>
        <v>9.7560975609756101E-2</v>
      </c>
      <c r="I44" s="45">
        <f>LMdati!J44/LMdati!$H44</f>
        <v>6.097560975609756E-2</v>
      </c>
      <c r="J44" s="45">
        <f>LMdati!K44/LMdati!$H44</f>
        <v>9.7560975609756101E-2</v>
      </c>
      <c r="K44" s="45">
        <f>LMdati!L44/LMdati!$H44</f>
        <v>4.878048780487805E-2</v>
      </c>
      <c r="L44" s="45">
        <f>LMdati!M44/LMdati!$H44</f>
        <v>0.69512195121951215</v>
      </c>
      <c r="M44" s="243">
        <f>LMdati!N44</f>
        <v>101.78260869565217</v>
      </c>
      <c r="N44" s="29">
        <f>LMdati!O44</f>
        <v>0</v>
      </c>
      <c r="O44" s="45"/>
      <c r="P44" s="45"/>
      <c r="Q44" s="45"/>
      <c r="R44" s="45"/>
      <c r="S44" s="45"/>
      <c r="T44" s="243"/>
      <c r="U44" s="29">
        <f>LMdati!V44</f>
        <v>0</v>
      </c>
      <c r="V44" s="45"/>
      <c r="W44" s="45"/>
      <c r="X44" s="45"/>
      <c r="Y44" s="45"/>
      <c r="Z44" s="45"/>
      <c r="AA44" s="243"/>
      <c r="AB44" s="29">
        <f>LMdati!AC44</f>
        <v>0</v>
      </c>
      <c r="AC44" s="45"/>
      <c r="AD44" s="45"/>
      <c r="AE44" s="45"/>
      <c r="AF44" s="45"/>
      <c r="AG44" s="45"/>
      <c r="AH44" s="243"/>
      <c r="AI44" s="184">
        <f>LMdati!AJ44/(LMdati!$H44-LMdati!$AM44)</f>
        <v>0.96296296296296291</v>
      </c>
      <c r="AJ44" s="184">
        <f>LMdati!AK44/(LMdati!$H44-LMdati!$AM44)</f>
        <v>3.7037037037037035E-2</v>
      </c>
      <c r="AK44" s="184">
        <f>LMdati!AL44/(LMdati!$H44-LMdati!$AM44)</f>
        <v>0</v>
      </c>
      <c r="AL44" s="184"/>
      <c r="AM44" s="184"/>
      <c r="AN44" s="184"/>
      <c r="AO44" s="184"/>
      <c r="AP44" s="184"/>
      <c r="AQ44" s="184"/>
      <c r="AR44" s="184"/>
      <c r="AS44" s="184"/>
      <c r="AT44" s="184"/>
      <c r="AU44" s="184">
        <f>LMdati!AV44/LMdati!$BC44</f>
        <v>0</v>
      </c>
      <c r="AV44" s="184">
        <f>LMdati!AW44/LMdati!$BC44</f>
        <v>3.6585365853658534E-2</v>
      </c>
      <c r="AW44" s="184"/>
      <c r="AX44" s="184"/>
      <c r="AY44" s="184"/>
      <c r="AZ44" s="184"/>
      <c r="BA44" s="30">
        <f>LMdati!BB44</f>
        <v>179</v>
      </c>
      <c r="BB44" s="30">
        <f>LMdati!BC44</f>
        <v>82</v>
      </c>
      <c r="BC44" s="30"/>
      <c r="BD44" s="30"/>
      <c r="BE44" s="46">
        <f>LMdati!BF44/(SUM(LMdati!$BF44:$BI44))</f>
        <v>3.5460992907801421E-2</v>
      </c>
      <c r="BF44" s="46">
        <f>LMdati!BG44/(SUM(LMdati!$BF44:$BI44))</f>
        <v>7.5650118203309691E-2</v>
      </c>
      <c r="BG44" s="46">
        <f>LMdati!BH44/(SUM(LMdati!$BF44:$BI44))</f>
        <v>0.37825059101654845</v>
      </c>
      <c r="BH44" s="46">
        <f>LMdati!BI44/(SUM(LMdati!$BF44:$BI44))</f>
        <v>0.51063829787234039</v>
      </c>
      <c r="BI44" s="185">
        <f>LMdati!BJ44</f>
        <v>3.3640661938534278</v>
      </c>
      <c r="BJ44" s="46">
        <f>LMdati!BK44/(SUM(LMdati!$BK44:$BN44))</f>
        <v>0.10638297872340426</v>
      </c>
      <c r="BK44" s="46">
        <f>LMdati!BL44/(SUM(LMdati!$BK44:$BN44))</f>
        <v>0.16075650118203311</v>
      </c>
      <c r="BL44" s="46">
        <f>LMdati!BM44/(SUM(LMdati!$BK44:$BN44))</f>
        <v>0.37352245862884159</v>
      </c>
      <c r="BM44" s="46">
        <f>LMdati!BN44/(SUM(LMdati!$BK44:$BN44))</f>
        <v>0.35933806146572106</v>
      </c>
      <c r="BN44" s="185">
        <v>2.9858156028368796</v>
      </c>
      <c r="BO44" s="46">
        <f>LMdati!BP44/(SUM(LMdati!$BP44:$BS44))</f>
        <v>0</v>
      </c>
      <c r="BP44" s="46">
        <f>LMdati!BQ44/(SUM(LMdati!$BP44:$BS44))</f>
        <v>0.1111111111111111</v>
      </c>
      <c r="BQ44" s="46">
        <f>LMdati!BR44/(SUM(LMdati!$BP44:$BS44))</f>
        <v>0.44444444444444442</v>
      </c>
      <c r="BR44" s="46">
        <f>LMdati!BS44/(SUM(LMdati!$BP44:$BS44))</f>
        <v>0.44444444444444442</v>
      </c>
      <c r="BS44" s="185">
        <f>LMdati!BT44</f>
        <v>3.3333333333333335</v>
      </c>
      <c r="BT44" s="46">
        <f>LMdati!BU44/(SUM(LMdati!$BU44:$BX44))</f>
        <v>0.16666666666666666</v>
      </c>
      <c r="BU44" s="46">
        <f>LMdati!BV44/(SUM(LMdati!$BU44:$BX44))</f>
        <v>0.1388888888888889</v>
      </c>
      <c r="BV44" s="46">
        <f>LMdati!BW44/(SUM(LMdati!$BU44:$BX44))</f>
        <v>0.47222222222222221</v>
      </c>
      <c r="BW44" s="46">
        <f>LMdati!BX44/(SUM(LMdati!$BU44:$BX44))</f>
        <v>0.22222222222222221</v>
      </c>
      <c r="BX44" s="187">
        <f>LMdati!BY44</f>
        <v>2.75</v>
      </c>
      <c r="BY44" s="46"/>
      <c r="BZ44" s="46"/>
      <c r="CA44" s="46"/>
      <c r="CB44" s="46"/>
      <c r="CC44" s="185"/>
      <c r="CD44" s="46"/>
      <c r="CE44" s="46"/>
      <c r="CF44" s="46"/>
      <c r="CG44" s="46"/>
      <c r="CH44" s="186"/>
      <c r="CI44" s="46">
        <f>LMdati!CJ44/LMdati!$CP44</f>
        <v>0.48101265822784811</v>
      </c>
      <c r="CJ44" s="46">
        <f>LMdati!CK44/LMdati!$CP44</f>
        <v>0.50632911392405067</v>
      </c>
      <c r="CK44" s="46">
        <f>LMdati!CL44/LMdati!$CP44</f>
        <v>0</v>
      </c>
      <c r="CL44" s="46">
        <f>LMdati!CM44/LMdati!$CP44</f>
        <v>1.2658227848101266E-2</v>
      </c>
      <c r="CM44" s="46">
        <f>LMdati!CN44/LMdati!$CP44</f>
        <v>0</v>
      </c>
      <c r="CN44" s="244">
        <f>LMdati!CO44</f>
        <v>2.5443037974683542</v>
      </c>
      <c r="CO44" s="245">
        <f>LMdati!CP44</f>
        <v>79</v>
      </c>
      <c r="CP44" s="46">
        <f>LMdati!CQ44/LMdati!$CP44</f>
        <v>0</v>
      </c>
      <c r="CQ44" s="45">
        <f>LMdati!CR44/LMdati!$CP44</f>
        <v>7.5949367088607597E-2</v>
      </c>
      <c r="CR44" s="45">
        <f>LMdati!CS44/LMdati!$CP44</f>
        <v>0.77215189873417722</v>
      </c>
      <c r="CS44" s="45">
        <f>LMdati!CT44/LMdati!$CP44</f>
        <v>0.15189873417721519</v>
      </c>
      <c r="CT44" s="193">
        <f>LMdati!CU44</f>
        <v>106.9367088607595</v>
      </c>
      <c r="CU44" s="46">
        <f>LMdati!CV44/LMdati!$DB44</f>
        <v>0.62068965517241381</v>
      </c>
      <c r="CV44" s="46">
        <f>LMdati!CW44/LMdati!$DB44</f>
        <v>0.33333333333333331</v>
      </c>
      <c r="CW44" s="46">
        <f>LMdati!CX44/LMdati!$DB44</f>
        <v>3.4482758620689655E-2</v>
      </c>
      <c r="CX44" s="46">
        <f>LMdati!CY44/LMdati!$DB44</f>
        <v>1.1494252873563218E-2</v>
      </c>
      <c r="CY44" s="46">
        <f>LMdati!CZ44/LMdati!$DB44</f>
        <v>0</v>
      </c>
      <c r="CZ44" s="244">
        <f>LMdati!DA44</f>
        <v>2.4367816091954024</v>
      </c>
      <c r="DA44" s="245">
        <f>LMdati!DB44</f>
        <v>87</v>
      </c>
      <c r="DB44" s="46">
        <f>LMdati!DC44/LMdati!$DB44</f>
        <v>0</v>
      </c>
      <c r="DC44" s="45">
        <f>LMdati!DD44/LMdati!$DB44</f>
        <v>5.7471264367816091E-2</v>
      </c>
      <c r="DD44" s="45">
        <f>LMdati!DE44/LMdati!$DB44</f>
        <v>0.64367816091954022</v>
      </c>
      <c r="DE44" s="45">
        <f>LMdati!DF44/LMdati!$DB44</f>
        <v>0.2988505747126437</v>
      </c>
      <c r="DF44" s="193">
        <f>LMdati!DG44</f>
        <v>107.29885057471265</v>
      </c>
      <c r="DG44" s="46">
        <f>LMdati!DH44/LMdati!$DN44</f>
        <v>0.24444444444444444</v>
      </c>
      <c r="DH44" s="46">
        <f>LMdati!DI44/LMdati!$DN44</f>
        <v>0.6</v>
      </c>
      <c r="DI44" s="46">
        <f>LMdati!DJ44/LMdati!$DN44</f>
        <v>0.15555555555555556</v>
      </c>
      <c r="DJ44" s="46">
        <f>LMdati!DK44/LMdati!$DN44</f>
        <v>0</v>
      </c>
      <c r="DK44" s="46">
        <f>LMdati!DL44/LMdati!$DN44</f>
        <v>0</v>
      </c>
      <c r="DL44" s="244">
        <f>LMdati!DM44</f>
        <v>2.911111111111111</v>
      </c>
      <c r="DM44" s="245">
        <f>LMdati!DN44</f>
        <v>45</v>
      </c>
      <c r="DN44" s="46">
        <f>LMdati!DO44/LMdati!$DN44</f>
        <v>0</v>
      </c>
      <c r="DO44" s="45">
        <f>LMdati!DP44/LMdati!$DN44</f>
        <v>0.15555555555555556</v>
      </c>
      <c r="DP44" s="45">
        <f>LMdati!DQ44/LMdati!$DN44</f>
        <v>0.71111111111111114</v>
      </c>
      <c r="DQ44" s="45">
        <f>LMdati!DR44/LMdati!$DN44</f>
        <v>0.13333333333333333</v>
      </c>
      <c r="DR44" s="193">
        <f>LMdati!DS44</f>
        <v>106.44444444444444</v>
      </c>
      <c r="DS44" s="46">
        <f>LMdati!DT44/LMdati!$DX44</f>
        <v>0.25641025641025639</v>
      </c>
      <c r="DT44" s="46">
        <f>LMdati!DU44/LMdati!$DX44</f>
        <v>0.60256410256410253</v>
      </c>
      <c r="DU44" s="46">
        <f>LMdati!DV44/LMdati!$DX44</f>
        <v>0.10256410256410256</v>
      </c>
      <c r="DV44" s="46">
        <f>LMdati!DW44/LMdati!$DX44</f>
        <v>3.8461538461538464E-2</v>
      </c>
      <c r="DW44" s="47">
        <f>LMdati!DX44</f>
        <v>78</v>
      </c>
      <c r="DX44" s="46">
        <f>LMdati!DY44/LMdati!$DX44</f>
        <v>0.35897435897435898</v>
      </c>
      <c r="DY44" s="46">
        <f>LMdati!DZ44/LMdati!$DX44</f>
        <v>0.25641025641025639</v>
      </c>
      <c r="DZ44" s="46">
        <f>LMdati!EA44/LMdati!$DX44</f>
        <v>0.17948717948717949</v>
      </c>
      <c r="EA44" s="46">
        <f>LMdati!EB44/LMdati!$DX44</f>
        <v>0.10256410256410256</v>
      </c>
      <c r="EB44" s="192">
        <f>LMdati!EC44/LMdati!$DX44</f>
        <v>0.10256410256410256</v>
      </c>
      <c r="EC44" s="46">
        <f>LMdati!ED44/LMdati!$EH44</f>
        <v>0.25</v>
      </c>
      <c r="ED44" s="46">
        <f>LMdati!EE44/LMdati!$EH44</f>
        <v>0.5625</v>
      </c>
      <c r="EE44" s="46">
        <f>LMdati!EF44/LMdati!$EH44</f>
        <v>0.14583333333333334</v>
      </c>
      <c r="EF44" s="46">
        <f>LMdati!EG44/LMdati!$EH44</f>
        <v>4.1666666666666664E-2</v>
      </c>
      <c r="EG44" s="47">
        <f>LMdati!EH44</f>
        <v>96</v>
      </c>
      <c r="EH44" s="46">
        <f>LMdati!EI44/LMdati!$EH44</f>
        <v>0.39583333333333331</v>
      </c>
      <c r="EI44" s="46">
        <f>LMdati!EJ44/LMdati!$EH44</f>
        <v>0.25</v>
      </c>
      <c r="EJ44" s="46">
        <f>LMdati!EK44/LMdati!$EH44</f>
        <v>0.11458333333333333</v>
      </c>
      <c r="EK44" s="46">
        <f>LMdati!EL44/LMdati!$EH44</f>
        <v>0.125</v>
      </c>
      <c r="EL44" s="192">
        <f>LMdati!EM44/LMdati!$EH44</f>
        <v>0.11458333333333333</v>
      </c>
      <c r="EM44" s="46">
        <f>LMdati!EN44/LMdati!$ER44</f>
        <v>0.3728813559322034</v>
      </c>
      <c r="EN44" s="46">
        <f>LMdati!EO44/LMdati!$ER44</f>
        <v>0.52542372881355937</v>
      </c>
      <c r="EO44" s="46">
        <f>LMdati!EP44/LMdati!$ER44</f>
        <v>8.4745762711864403E-2</v>
      </c>
      <c r="EP44" s="46">
        <f>LMdati!EQ44/LMdati!$ER44</f>
        <v>1.6949152542372881E-2</v>
      </c>
      <c r="EQ44" s="47">
        <f>LMdati!ER44</f>
        <v>59</v>
      </c>
      <c r="ER44" s="46">
        <f>LMdati!ES44/LMdati!$ER44</f>
        <v>0.4576271186440678</v>
      </c>
      <c r="ES44" s="46">
        <f>LMdati!ET44/LMdati!$ER44</f>
        <v>0.20338983050847459</v>
      </c>
      <c r="ET44" s="46">
        <f>LMdati!EU44/LMdati!$ER44</f>
        <v>0.10169491525423729</v>
      </c>
      <c r="EU44" s="46">
        <f>LMdati!EV44/LMdati!$ER44</f>
        <v>0.1864406779661017</v>
      </c>
      <c r="EV44" s="46">
        <f>LMdati!EW44/LMdati!$ER44</f>
        <v>5.0847457627118647E-2</v>
      </c>
    </row>
    <row r="45" spans="1:152" ht="10.199999999999999" customHeight="1" x14ac:dyDescent="0.2">
      <c r="A45" s="145">
        <v>1136</v>
      </c>
      <c r="B45" s="145"/>
      <c r="C45" s="27">
        <v>77</v>
      </c>
      <c r="D45" s="28" t="s">
        <v>272</v>
      </c>
      <c r="E45" s="27" t="s">
        <v>114</v>
      </c>
      <c r="F45" s="27" t="s">
        <v>188</v>
      </c>
      <c r="G45" s="29">
        <f>LMdati!H45</f>
        <v>88</v>
      </c>
      <c r="H45" s="45">
        <f>LMdati!I45/LMdati!$H45</f>
        <v>9.0909090909090912E-2</v>
      </c>
      <c r="I45" s="45">
        <f>LMdati!J45/LMdati!$H45</f>
        <v>0.10227272727272728</v>
      </c>
      <c r="J45" s="45">
        <f>LMdati!K45/LMdati!$H45</f>
        <v>0.42045454545454547</v>
      </c>
      <c r="K45" s="45">
        <f>LMdati!L45/LMdati!$H45</f>
        <v>5.6818181818181816E-2</v>
      </c>
      <c r="L45" s="45">
        <f>LMdati!M45/LMdati!$H45</f>
        <v>0.32954545454545453</v>
      </c>
      <c r="M45" s="243">
        <f>LMdati!N45</f>
        <v>100.39285714285714</v>
      </c>
      <c r="N45" s="29">
        <f>LMdati!O45</f>
        <v>0</v>
      </c>
      <c r="O45" s="45"/>
      <c r="P45" s="45"/>
      <c r="Q45" s="45"/>
      <c r="R45" s="45"/>
      <c r="S45" s="45"/>
      <c r="T45" s="243"/>
      <c r="U45" s="29">
        <f>LMdati!V45</f>
        <v>0</v>
      </c>
      <c r="V45" s="45"/>
      <c r="W45" s="45"/>
      <c r="X45" s="45"/>
      <c r="Y45" s="45"/>
      <c r="Z45" s="45"/>
      <c r="AA45" s="243"/>
      <c r="AB45" s="29">
        <f>LMdati!AC45</f>
        <v>0</v>
      </c>
      <c r="AC45" s="45"/>
      <c r="AD45" s="45"/>
      <c r="AE45" s="45"/>
      <c r="AF45" s="45"/>
      <c r="AG45" s="45"/>
      <c r="AH45" s="243"/>
      <c r="AI45" s="184">
        <f>LMdati!AJ45/(LMdati!$H45-LMdati!$AM45)</f>
        <v>0.83018867924528306</v>
      </c>
      <c r="AJ45" s="184">
        <f>LMdati!AK45/(LMdati!$H45-LMdati!$AM45)</f>
        <v>0.13207547169811321</v>
      </c>
      <c r="AK45" s="184">
        <f>LMdati!AL45/(LMdati!$H45-LMdati!$AM45)</f>
        <v>3.7735849056603772E-2</v>
      </c>
      <c r="AL45" s="184"/>
      <c r="AM45" s="184"/>
      <c r="AN45" s="184"/>
      <c r="AO45" s="184"/>
      <c r="AP45" s="184"/>
      <c r="AQ45" s="184"/>
      <c r="AR45" s="184"/>
      <c r="AS45" s="184"/>
      <c r="AT45" s="184"/>
      <c r="AU45" s="184">
        <f>LMdati!AV45/LMdati!$BC45</f>
        <v>2.3255813953488372E-2</v>
      </c>
      <c r="AV45" s="184">
        <f>LMdati!AW45/LMdati!$BC45</f>
        <v>4.6511627906976744E-2</v>
      </c>
      <c r="AW45" s="184"/>
      <c r="AX45" s="184"/>
      <c r="AY45" s="184"/>
      <c r="AZ45" s="184"/>
      <c r="BA45" s="30">
        <f>LMdati!BB45</f>
        <v>179</v>
      </c>
      <c r="BB45" s="30">
        <f>LMdati!BC45</f>
        <v>86</v>
      </c>
      <c r="BC45" s="30"/>
      <c r="BD45" s="30"/>
      <c r="BE45" s="46">
        <f>LMdati!BF45/(SUM(LMdati!$BF45:$BI45))</f>
        <v>2.1686746987951807E-2</v>
      </c>
      <c r="BF45" s="46">
        <f>LMdati!BG45/(SUM(LMdati!$BF45:$BI45))</f>
        <v>0.10602409638554217</v>
      </c>
      <c r="BG45" s="46">
        <f>LMdati!BH45/(SUM(LMdati!$BF45:$BI45))</f>
        <v>0.37349397590361444</v>
      </c>
      <c r="BH45" s="46">
        <f>LMdati!BI45/(SUM(LMdati!$BF45:$BI45))</f>
        <v>0.49879518072289158</v>
      </c>
      <c r="BI45" s="185">
        <f>LMdati!BJ45</f>
        <v>3.3493975903614457</v>
      </c>
      <c r="BJ45" s="46">
        <f>LMdati!BK45/(SUM(LMdati!$BK45:$BN45))</f>
        <v>6.9879518072289162E-2</v>
      </c>
      <c r="BK45" s="46">
        <f>LMdati!BL45/(SUM(LMdati!$BK45:$BN45))</f>
        <v>0.1783132530120482</v>
      </c>
      <c r="BL45" s="46">
        <f>LMdati!BM45/(SUM(LMdati!$BK45:$BN45))</f>
        <v>0.4650602409638554</v>
      </c>
      <c r="BM45" s="46">
        <f>LMdati!BN45/(SUM(LMdati!$BK45:$BN45))</f>
        <v>0.28674698795180725</v>
      </c>
      <c r="BN45" s="185">
        <v>2.9686746987951809</v>
      </c>
      <c r="BO45" s="46">
        <f>LMdati!BP45/(SUM(LMdati!$BP45:$BS45))</f>
        <v>0</v>
      </c>
      <c r="BP45" s="46">
        <f>LMdati!BQ45/(SUM(LMdati!$BP45:$BS45))</f>
        <v>6.6666666666666666E-2</v>
      </c>
      <c r="BQ45" s="46">
        <f>LMdati!BR45/(SUM(LMdati!$BP45:$BS45))</f>
        <v>0.42222222222222222</v>
      </c>
      <c r="BR45" s="46">
        <f>LMdati!BS45/(SUM(LMdati!$BP45:$BS45))</f>
        <v>0.51111111111111107</v>
      </c>
      <c r="BS45" s="185">
        <f>LMdati!BT45</f>
        <v>3.4444444444444446</v>
      </c>
      <c r="BT45" s="46">
        <f>LMdati!BU45/(SUM(LMdati!$BU45:$BX45))</f>
        <v>0</v>
      </c>
      <c r="BU45" s="46">
        <f>LMdati!BV45/(SUM(LMdati!$BU45:$BX45))</f>
        <v>0.1111111111111111</v>
      </c>
      <c r="BV45" s="46">
        <f>LMdati!BW45/(SUM(LMdati!$BU45:$BX45))</f>
        <v>0.53333333333333333</v>
      </c>
      <c r="BW45" s="46">
        <f>LMdati!BX45/(SUM(LMdati!$BU45:$BX45))</f>
        <v>0.35555555555555557</v>
      </c>
      <c r="BX45" s="187">
        <f>LMdati!BY45</f>
        <v>3.2444444444444445</v>
      </c>
      <c r="BY45" s="46"/>
      <c r="BZ45" s="46"/>
      <c r="CA45" s="46"/>
      <c r="CB45" s="46"/>
      <c r="CC45" s="185"/>
      <c r="CD45" s="46"/>
      <c r="CE45" s="46"/>
      <c r="CF45" s="46"/>
      <c r="CG45" s="46"/>
      <c r="CH45" s="186"/>
      <c r="CI45" s="46">
        <f>LMdati!CJ45/LMdati!$CP45</f>
        <v>0.5714285714285714</v>
      </c>
      <c r="CJ45" s="46">
        <f>LMdati!CK45/LMdati!$CP45</f>
        <v>0.40476190476190477</v>
      </c>
      <c r="CK45" s="46">
        <f>LMdati!CL45/LMdati!$CP45</f>
        <v>1.1904761904761904E-2</v>
      </c>
      <c r="CL45" s="46">
        <f>LMdati!CM45/LMdati!$CP45</f>
        <v>1.1904761904761904E-2</v>
      </c>
      <c r="CM45" s="46">
        <f>LMdati!CN45/LMdati!$CP45</f>
        <v>0</v>
      </c>
      <c r="CN45" s="244">
        <f>LMdati!CO45</f>
        <v>2.4642857142857144</v>
      </c>
      <c r="CO45" s="245">
        <f>LMdati!CP45</f>
        <v>84</v>
      </c>
      <c r="CP45" s="46">
        <f>LMdati!CQ45/LMdati!$CP45</f>
        <v>1.1904761904761904E-2</v>
      </c>
      <c r="CQ45" s="45">
        <f>LMdati!CR45/LMdati!$CP45</f>
        <v>0.27380952380952384</v>
      </c>
      <c r="CR45" s="45">
        <f>LMdati!CS45/LMdati!$CP45</f>
        <v>0.61904761904761907</v>
      </c>
      <c r="CS45" s="45">
        <f>LMdati!CT45/LMdati!$CP45</f>
        <v>9.5238095238095233E-2</v>
      </c>
      <c r="CT45" s="193">
        <f>LMdati!CU45</f>
        <v>103.76190476190476</v>
      </c>
      <c r="CU45" s="46">
        <f>LMdati!CV45/LMdati!$DB45</f>
        <v>0.59459459459459463</v>
      </c>
      <c r="CV45" s="46">
        <f>LMdati!CW45/LMdati!$DB45</f>
        <v>0.36486486486486486</v>
      </c>
      <c r="CW45" s="46">
        <f>LMdati!CX45/LMdati!$DB45</f>
        <v>4.0540540540540543E-2</v>
      </c>
      <c r="CX45" s="46">
        <f>LMdati!CY45/LMdati!$DB45</f>
        <v>0</v>
      </c>
      <c r="CY45" s="46">
        <f>LMdati!CZ45/LMdati!$DB45</f>
        <v>0</v>
      </c>
      <c r="CZ45" s="244">
        <f>LMdati!DA45</f>
        <v>2.4459459459459461</v>
      </c>
      <c r="DA45" s="245">
        <f>LMdati!DB45</f>
        <v>74</v>
      </c>
      <c r="DB45" s="46">
        <f>LMdati!DC45/LMdati!$DB45</f>
        <v>1.3513513513513514E-2</v>
      </c>
      <c r="DC45" s="45">
        <f>LMdati!DD45/LMdati!$DB45</f>
        <v>0.21621621621621623</v>
      </c>
      <c r="DD45" s="45">
        <f>LMdati!DE45/LMdati!$DB45</f>
        <v>0.56756756756756754</v>
      </c>
      <c r="DE45" s="45">
        <f>LMdati!DF45/LMdati!$DB45</f>
        <v>0.20270270270270271</v>
      </c>
      <c r="DF45" s="193">
        <f>LMdati!DG45</f>
        <v>105.12162162162163</v>
      </c>
      <c r="DG45" s="46">
        <f>LMdati!DH45/LMdati!$DN45</f>
        <v>0.20408163265306123</v>
      </c>
      <c r="DH45" s="46">
        <f>LMdati!DI45/LMdati!$DN45</f>
        <v>0.7142857142857143</v>
      </c>
      <c r="DI45" s="46">
        <f>LMdati!DJ45/LMdati!$DN45</f>
        <v>8.1632653061224483E-2</v>
      </c>
      <c r="DJ45" s="46">
        <f>LMdati!DK45/LMdati!$DN45</f>
        <v>0</v>
      </c>
      <c r="DK45" s="46">
        <f>LMdati!DL45/LMdati!$DN45</f>
        <v>0</v>
      </c>
      <c r="DL45" s="244">
        <f>LMdati!DM45</f>
        <v>2.8775510204081631</v>
      </c>
      <c r="DM45" s="245">
        <f>LMdati!DN45</f>
        <v>49</v>
      </c>
      <c r="DN45" s="46">
        <f>LMdati!DO45/LMdati!$DN45</f>
        <v>2.0408163265306121E-2</v>
      </c>
      <c r="DO45" s="45">
        <f>LMdati!DP45/LMdati!$DN45</f>
        <v>8.1632653061224483E-2</v>
      </c>
      <c r="DP45" s="45">
        <f>LMdati!DQ45/LMdati!$DN45</f>
        <v>0.69387755102040816</v>
      </c>
      <c r="DQ45" s="45">
        <f>LMdati!DR45/LMdati!$DN45</f>
        <v>0.20408163265306123</v>
      </c>
      <c r="DR45" s="193">
        <f>LMdati!DS45</f>
        <v>106.63265306122449</v>
      </c>
      <c r="DS45" s="46">
        <f>LMdati!DT45/LMdati!$DX45</f>
        <v>0.25</v>
      </c>
      <c r="DT45" s="46">
        <f>LMdati!DU45/LMdati!$DX45</f>
        <v>0.64130434782608692</v>
      </c>
      <c r="DU45" s="46">
        <f>LMdati!DV45/LMdati!$DX45</f>
        <v>9.7826086956521743E-2</v>
      </c>
      <c r="DV45" s="46">
        <f>LMdati!DW45/LMdati!$DX45</f>
        <v>1.0869565217391304E-2</v>
      </c>
      <c r="DW45" s="47">
        <f>LMdati!DX45</f>
        <v>92</v>
      </c>
      <c r="DX45" s="46">
        <f>LMdati!DY45/LMdati!$DX45</f>
        <v>0.55434782608695654</v>
      </c>
      <c r="DY45" s="46">
        <f>LMdati!DZ45/LMdati!$DX45</f>
        <v>0.19565217391304349</v>
      </c>
      <c r="DZ45" s="46">
        <f>LMdati!EA45/LMdati!$DX45</f>
        <v>8.6956521739130432E-2</v>
      </c>
      <c r="EA45" s="46">
        <f>LMdati!EB45/LMdati!$DX45</f>
        <v>0.10869565217391304</v>
      </c>
      <c r="EB45" s="192">
        <f>LMdati!EC45/LMdati!$DX45</f>
        <v>5.434782608695652E-2</v>
      </c>
      <c r="EC45" s="46">
        <f>LMdati!ED45/LMdati!$EH45</f>
        <v>0.25</v>
      </c>
      <c r="ED45" s="46">
        <f>LMdati!EE45/LMdati!$EH45</f>
        <v>0.625</v>
      </c>
      <c r="EE45" s="46">
        <f>LMdati!EF45/LMdati!$EH45</f>
        <v>0.1</v>
      </c>
      <c r="EF45" s="46">
        <f>LMdati!EG45/LMdati!$EH45</f>
        <v>2.5000000000000001E-2</v>
      </c>
      <c r="EG45" s="47">
        <f>LMdati!EH45</f>
        <v>80</v>
      </c>
      <c r="EH45" s="46">
        <f>LMdati!EI45/LMdati!$EH45</f>
        <v>0.5625</v>
      </c>
      <c r="EI45" s="46">
        <f>LMdati!EJ45/LMdati!$EH45</f>
        <v>0.21249999999999999</v>
      </c>
      <c r="EJ45" s="46">
        <f>LMdati!EK45/LMdati!$EH45</f>
        <v>3.7499999999999999E-2</v>
      </c>
      <c r="EK45" s="46">
        <f>LMdati!EL45/LMdati!$EH45</f>
        <v>0.125</v>
      </c>
      <c r="EL45" s="192">
        <f>LMdati!EM45/LMdati!$EH45</f>
        <v>6.25E-2</v>
      </c>
      <c r="EM45" s="46">
        <f>LMdati!EN45/LMdati!$ER45</f>
        <v>0.2807017543859649</v>
      </c>
      <c r="EN45" s="46">
        <f>LMdati!EO45/LMdati!$ER45</f>
        <v>0.56140350877192979</v>
      </c>
      <c r="EO45" s="46">
        <f>LMdati!EP45/LMdati!$ER45</f>
        <v>0.14035087719298245</v>
      </c>
      <c r="EP45" s="46">
        <f>LMdati!EQ45/LMdati!$ER45</f>
        <v>1.7543859649122806E-2</v>
      </c>
      <c r="EQ45" s="47">
        <f>LMdati!ER45</f>
        <v>57</v>
      </c>
      <c r="ER45" s="46">
        <f>LMdati!ES45/LMdati!$ER45</f>
        <v>0.50877192982456143</v>
      </c>
      <c r="ES45" s="46">
        <f>LMdati!ET45/LMdati!$ER45</f>
        <v>0.19298245614035087</v>
      </c>
      <c r="ET45" s="46">
        <f>LMdati!EU45/LMdati!$ER45</f>
        <v>0.14035087719298245</v>
      </c>
      <c r="EU45" s="46">
        <f>LMdati!EV45/LMdati!$ER45</f>
        <v>0.12280701754385964</v>
      </c>
      <c r="EV45" s="46">
        <f>LMdati!EW45/LMdati!$ER45</f>
        <v>3.5087719298245612E-2</v>
      </c>
    </row>
    <row r="46" spans="1:152" ht="10.5" customHeight="1" x14ac:dyDescent="0.2">
      <c r="A46" s="127">
        <v>1017</v>
      </c>
      <c r="B46" s="127">
        <v>1140</v>
      </c>
      <c r="C46" s="27">
        <v>80</v>
      </c>
      <c r="D46" s="28" t="s">
        <v>274</v>
      </c>
      <c r="E46" s="27" t="s">
        <v>137</v>
      </c>
      <c r="F46" s="27" t="s">
        <v>200</v>
      </c>
      <c r="G46" s="29">
        <f>LMdati!H46</f>
        <v>122</v>
      </c>
      <c r="H46" s="45">
        <f>LMdati!I46/LMdati!$H46</f>
        <v>0.23770491803278687</v>
      </c>
      <c r="I46" s="45">
        <f>LMdati!J46/LMdati!$H46</f>
        <v>0.4344262295081967</v>
      </c>
      <c r="J46" s="45">
        <f>LMdati!K46/LMdati!$H46</f>
        <v>0.19672131147540983</v>
      </c>
      <c r="K46" s="45">
        <f>LMdati!L46/LMdati!$H46</f>
        <v>4.0983606557377046E-2</v>
      </c>
      <c r="L46" s="45">
        <f>LMdati!M46/LMdati!$H46</f>
        <v>9.0163934426229511E-2</v>
      </c>
      <c r="M46" s="243">
        <f>LMdati!N46</f>
        <v>102.15454545454546</v>
      </c>
      <c r="N46" s="29">
        <f>LMdati!O46</f>
        <v>89</v>
      </c>
      <c r="O46" s="45">
        <f>LMdati!P46/LMdati!$O46</f>
        <v>0.20224719101123595</v>
      </c>
      <c r="P46" s="45">
        <f>LMdati!Q46/LMdati!$O46</f>
        <v>0.47191011235955055</v>
      </c>
      <c r="Q46" s="45">
        <f>LMdati!R46/LMdati!$O46</f>
        <v>0.23595505617977527</v>
      </c>
      <c r="R46" s="45">
        <f>LMdati!S46/LMdati!$O46</f>
        <v>1.1235955056179775E-2</v>
      </c>
      <c r="S46" s="45">
        <f>LMdati!T46/LMdati!$O46</f>
        <v>7.8651685393258425E-2</v>
      </c>
      <c r="T46" s="243">
        <f>LMdati!U46</f>
        <v>101.94117647058823</v>
      </c>
      <c r="U46" s="29">
        <f>LMdati!V46</f>
        <v>91</v>
      </c>
      <c r="V46" s="45">
        <f>LMdati!W46/LMdati!$V46</f>
        <v>0.16483516483516483</v>
      </c>
      <c r="W46" s="45">
        <f>LMdati!X46/LMdati!$V46</f>
        <v>0.35164835164835168</v>
      </c>
      <c r="X46" s="45">
        <f>LMdati!Y46/LMdati!$V46</f>
        <v>0.17582417582417584</v>
      </c>
      <c r="Y46" s="45">
        <f>LMdati!Z46/LMdati!$V46</f>
        <v>5.4945054945054944E-2</v>
      </c>
      <c r="Z46" s="45">
        <f>LMdati!AA46/LMdati!$V46</f>
        <v>0.25274725274725274</v>
      </c>
      <c r="AA46" s="243">
        <f>LMdati!AB46</f>
        <v>103.07352941176471</v>
      </c>
      <c r="AB46" s="29">
        <f>LMdati!AC46</f>
        <v>161</v>
      </c>
      <c r="AC46" s="45">
        <f>LMdati!AD46/LMdati!$AC46</f>
        <v>0.12422360248447205</v>
      </c>
      <c r="AD46" s="45">
        <f>LMdati!AE46/LMdati!$AC46</f>
        <v>0.2360248447204969</v>
      </c>
      <c r="AE46" s="45">
        <f>LMdati!AF46/LMdati!$AC46</f>
        <v>0.24223602484472051</v>
      </c>
      <c r="AF46" s="45">
        <f>LMdati!AG46/LMdati!$AC46</f>
        <v>1.8633540372670808E-2</v>
      </c>
      <c r="AG46" s="45">
        <f>LMdati!AH46/LMdati!$AC46</f>
        <v>0.37888198757763975</v>
      </c>
      <c r="AH46" s="243">
        <f>LMdati!AI46</f>
        <v>104.64646464646465</v>
      </c>
      <c r="AI46" s="184">
        <f>LMdati!AJ46/(LMdati!$H46-LMdati!$AM46)</f>
        <v>0.74257425742574257</v>
      </c>
      <c r="AJ46" s="184">
        <f>LMdati!AK46/(LMdati!$H46-LMdati!$AM46)</f>
        <v>0.23762376237623761</v>
      </c>
      <c r="AK46" s="184">
        <f>LMdati!AL46/(LMdati!$H46-LMdati!$AM46)</f>
        <v>1.9801980198019802E-2</v>
      </c>
      <c r="AL46" s="184"/>
      <c r="AM46" s="184">
        <f>LMdati!AN46/(LMdati!$O46-LMdati!$AQ46)</f>
        <v>0.78125</v>
      </c>
      <c r="AN46" s="184">
        <f>LMdati!AO46/(LMdati!$O46-LMdati!$AQ46)</f>
        <v>0.203125</v>
      </c>
      <c r="AO46" s="184">
        <f>LMdati!AP46/(LMdati!$O46-LMdati!$AQ46)</f>
        <v>1.5625E-2</v>
      </c>
      <c r="AP46" s="184"/>
      <c r="AQ46" s="184">
        <f>LMdati!AR46/(LMdati!$V46-LMdati!$AU46)</f>
        <v>0.8</v>
      </c>
      <c r="AR46" s="184">
        <f>LMdati!AS46/(LMdati!$V46-LMdati!$AU46)</f>
        <v>0.16923076923076924</v>
      </c>
      <c r="AS46" s="184">
        <f>LMdati!AT46/(LMdati!$V46-LMdati!$AU46)</f>
        <v>3.0769230769230771E-2</v>
      </c>
      <c r="AT46" s="184"/>
      <c r="AU46" s="184">
        <f>LMdati!AV46/LMdati!$BC46</f>
        <v>7.6923076923076927E-2</v>
      </c>
      <c r="AV46" s="184">
        <f>LMdati!AW46/LMdati!$BC46</f>
        <v>0.11057692307692307</v>
      </c>
      <c r="AW46" s="184">
        <f>LMdati!AX46/LMdati!$BD46</f>
        <v>4.49438202247191E-2</v>
      </c>
      <c r="AX46" s="184">
        <f>LMdati!AY46/LMdati!$BD46</f>
        <v>4.49438202247191E-2</v>
      </c>
      <c r="AY46" s="184">
        <f>LMdati!AZ46/LMdati!$BE46</f>
        <v>0.24399999999999999</v>
      </c>
      <c r="AZ46" s="184">
        <f>LMdati!BA46/LMdati!$BE46</f>
        <v>0.04</v>
      </c>
      <c r="BA46" s="30">
        <f>LMdati!BB46</f>
        <v>238</v>
      </c>
      <c r="BB46" s="30">
        <f>LMdati!BC46</f>
        <v>208</v>
      </c>
      <c r="BC46" s="30">
        <f>LMdati!BD46</f>
        <v>178</v>
      </c>
      <c r="BD46" s="30">
        <f>LMdati!BE46</f>
        <v>250</v>
      </c>
      <c r="BE46" s="46">
        <f>LMdati!BF46/(SUM(LMdati!$BF46:$BI46))</f>
        <v>2.6785714285714284E-2</v>
      </c>
      <c r="BF46" s="46">
        <f>LMdati!BG46/(SUM(LMdati!$BF46:$BI46))</f>
        <v>0.10204081632653061</v>
      </c>
      <c r="BG46" s="46">
        <f>LMdati!BH46/(SUM(LMdati!$BF46:$BI46))</f>
        <v>0.40816326530612246</v>
      </c>
      <c r="BH46" s="46">
        <f>LMdati!BI46/(SUM(LMdati!$BF46:$BI46))</f>
        <v>0.46301020408163263</v>
      </c>
      <c r="BI46" s="185">
        <f>LMdati!BJ46</f>
        <v>3.3073979591836733</v>
      </c>
      <c r="BJ46" s="46">
        <f>LMdati!BK46/(SUM(LMdati!$BK46:$BN46))</f>
        <v>5.4846938775510203E-2</v>
      </c>
      <c r="BK46" s="46">
        <f>LMdati!BL46/(SUM(LMdati!$BK46:$BN46))</f>
        <v>0.15178571428571427</v>
      </c>
      <c r="BL46" s="46">
        <f>LMdati!BM46/(SUM(LMdati!$BK46:$BN46))</f>
        <v>0.46938775510204084</v>
      </c>
      <c r="BM46" s="46">
        <f>LMdati!BN46/(SUM(LMdati!$BK46:$BN46))</f>
        <v>0.32397959183673469</v>
      </c>
      <c r="BN46" s="185">
        <v>3.0625</v>
      </c>
      <c r="BO46" s="46">
        <f>LMdati!BP46/(SUM(LMdati!$BP46:$BS46))</f>
        <v>1.9756838905775075E-2</v>
      </c>
      <c r="BP46" s="46">
        <f>LMdati!BQ46/(SUM(LMdati!$BP46:$BS46))</f>
        <v>6.5349544072948323E-2</v>
      </c>
      <c r="BQ46" s="46">
        <f>LMdati!BR46/(SUM(LMdati!$BP46:$BS46))</f>
        <v>0.40425531914893614</v>
      </c>
      <c r="BR46" s="46">
        <f>LMdati!BS46/(SUM(LMdati!$BP46:$BS46))</f>
        <v>0.51063829787234039</v>
      </c>
      <c r="BS46" s="185">
        <f>LMdati!BT46</f>
        <v>3.405775075987842</v>
      </c>
      <c r="BT46" s="46">
        <f>LMdati!BU46/(SUM(LMdati!$BU46:$BX46))</f>
        <v>3.4954407294832825E-2</v>
      </c>
      <c r="BU46" s="46">
        <f>LMdati!BV46/(SUM(LMdati!$BU46:$BX46))</f>
        <v>0.11398176291793313</v>
      </c>
      <c r="BV46" s="46">
        <f>LMdati!BW46/(SUM(LMdati!$BU46:$BX46))</f>
        <v>0.5243161094224924</v>
      </c>
      <c r="BW46" s="46">
        <f>LMdati!BX46/(SUM(LMdati!$BU46:$BX46))</f>
        <v>0.32674772036474165</v>
      </c>
      <c r="BX46" s="187">
        <f>LMdati!BY46</f>
        <v>3.1428571428571428</v>
      </c>
      <c r="BY46" s="46">
        <f>LMdati!BZ46/(SUM(LMdati!$BZ46:$CC46))</f>
        <v>3.0239099859353025E-2</v>
      </c>
      <c r="BZ46" s="46">
        <f>LMdati!CA46/(SUM(LMdati!$BZ46:$CC46))</f>
        <v>0.11040787623066103</v>
      </c>
      <c r="CA46" s="46">
        <f>LMdati!CB46/(SUM(LMdati!$BZ46:$CC46))</f>
        <v>0.40014064697609003</v>
      </c>
      <c r="CB46" s="46">
        <f>LMdati!CC46/(SUM(LMdati!$BZ46:$CC46))</f>
        <v>0.45921237693389594</v>
      </c>
      <c r="CC46" s="185">
        <f>LMdati!CD46</f>
        <v>3.2883263009845289</v>
      </c>
      <c r="CD46" s="46">
        <f>LMdati!CE46/(SUM(LMdati!$CE46:$CH46))</f>
        <v>6.4697609001406475E-2</v>
      </c>
      <c r="CE46" s="46">
        <f>LMdati!CF46/(SUM(LMdati!$CE46:$CH46))</f>
        <v>0.15049226441631505</v>
      </c>
      <c r="CF46" s="46">
        <f>LMdati!CG46/(SUM(LMdati!$CE46:$CH46))</f>
        <v>0.4578059071729958</v>
      </c>
      <c r="CG46" s="46">
        <f>LMdati!CH46/(SUM(LMdati!$CE46:$CH46))</f>
        <v>0.3270042194092827</v>
      </c>
      <c r="CH46" s="186">
        <f>LMdati!CI46</f>
        <v>3.0471167369901546</v>
      </c>
      <c r="CI46" s="46">
        <f>LMdati!CJ46/LMdati!$CP46</f>
        <v>0.6953125</v>
      </c>
      <c r="CJ46" s="46">
        <f>LMdati!CK46/LMdati!$CP46</f>
        <v>0.25</v>
      </c>
      <c r="CK46" s="46">
        <f>LMdati!CL46/LMdati!$CP46</f>
        <v>3.90625E-2</v>
      </c>
      <c r="CL46" s="46">
        <f>LMdati!CM46/LMdati!$CP46</f>
        <v>1.5625E-2</v>
      </c>
      <c r="CM46" s="46">
        <f>LMdati!CN46/LMdati!$CP46</f>
        <v>0</v>
      </c>
      <c r="CN46" s="244">
        <f>LMdati!CO46</f>
        <v>2.375</v>
      </c>
      <c r="CO46" s="245">
        <f>LMdati!CP46</f>
        <v>128</v>
      </c>
      <c r="CP46" s="46">
        <f>LMdati!CQ46/LMdati!$CP46</f>
        <v>7.8125E-3</v>
      </c>
      <c r="CQ46" s="45">
        <f>LMdati!CR46/LMdati!$CP46</f>
        <v>9.375E-2</v>
      </c>
      <c r="CR46" s="45">
        <f>LMdati!CS46/LMdati!$CP46</f>
        <v>0.734375</v>
      </c>
      <c r="CS46" s="45">
        <f>LMdati!CT46/LMdati!$CP46</f>
        <v>0.1640625</v>
      </c>
      <c r="CT46" s="193">
        <f>LMdati!CU46</f>
        <v>107.6796875</v>
      </c>
      <c r="CU46" s="46">
        <f>LMdati!CV46/LMdati!$DB46</f>
        <v>0.78151260504201681</v>
      </c>
      <c r="CV46" s="46">
        <f>LMdati!CW46/LMdati!$DB46</f>
        <v>0.14285714285714285</v>
      </c>
      <c r="CW46" s="46">
        <f>LMdati!CX46/LMdati!$DB46</f>
        <v>5.0420168067226892E-2</v>
      </c>
      <c r="CX46" s="46">
        <f>LMdati!CY46/LMdati!$DB46</f>
        <v>2.5210084033613446E-2</v>
      </c>
      <c r="CY46" s="46">
        <f>LMdati!CZ46/LMdati!$DB46</f>
        <v>0</v>
      </c>
      <c r="CZ46" s="244">
        <f>LMdati!DA46</f>
        <v>2.3193277310924372</v>
      </c>
      <c r="DA46" s="245">
        <f>LMdati!DB46</f>
        <v>119</v>
      </c>
      <c r="DB46" s="46">
        <f>LMdati!DC46/LMdati!$DB46</f>
        <v>3.3613445378151259E-2</v>
      </c>
      <c r="DC46" s="45">
        <f>LMdati!DD46/LMdati!$DB46</f>
        <v>6.7226890756302518E-2</v>
      </c>
      <c r="DD46" s="45">
        <f>LMdati!DE46/LMdati!$DB46</f>
        <v>0.76470588235294112</v>
      </c>
      <c r="DE46" s="45">
        <f>LMdati!DF46/LMdati!$DB46</f>
        <v>0.13445378151260504</v>
      </c>
      <c r="DF46" s="193">
        <f>LMdati!DG46</f>
        <v>106.80672268907563</v>
      </c>
      <c r="DG46" s="46">
        <f>LMdati!DH46/LMdati!$DN46</f>
        <v>0.7</v>
      </c>
      <c r="DH46" s="46">
        <f>LMdati!DI46/LMdati!$DN46</f>
        <v>0.17142857142857143</v>
      </c>
      <c r="DI46" s="46">
        <f>LMdati!DJ46/LMdati!$DN46</f>
        <v>8.5714285714285715E-2</v>
      </c>
      <c r="DJ46" s="46">
        <f>LMdati!DK46/LMdati!$DN46</f>
        <v>4.2857142857142858E-2</v>
      </c>
      <c r="DK46" s="46">
        <f>LMdati!DL46/LMdati!$DN46</f>
        <v>0</v>
      </c>
      <c r="DL46" s="244">
        <f>LMdati!DM46</f>
        <v>2.4714285714285715</v>
      </c>
      <c r="DM46" s="245">
        <f>LMdati!DN46</f>
        <v>70</v>
      </c>
      <c r="DN46" s="46">
        <f>LMdati!DO46/LMdati!$DN46</f>
        <v>2.8571428571428571E-2</v>
      </c>
      <c r="DO46" s="45">
        <f>LMdati!DP46/LMdati!$DN46</f>
        <v>7.1428571428571425E-2</v>
      </c>
      <c r="DP46" s="45">
        <f>LMdati!DQ46/LMdati!$DN46</f>
        <v>0.65714285714285714</v>
      </c>
      <c r="DQ46" s="45">
        <f>LMdati!DR46/LMdati!$DN46</f>
        <v>0.24285714285714285</v>
      </c>
      <c r="DR46" s="193">
        <f>LMdati!DS46</f>
        <v>106.52857142857142</v>
      </c>
      <c r="DS46" s="46">
        <f>LMdati!DT46/LMdati!$DX46</f>
        <v>0.25396825396825395</v>
      </c>
      <c r="DT46" s="46">
        <f>LMdati!DU46/LMdati!$DX46</f>
        <v>0.59523809523809523</v>
      </c>
      <c r="DU46" s="46">
        <f>LMdati!DV46/LMdati!$DX46</f>
        <v>0.13492063492063491</v>
      </c>
      <c r="DV46" s="46">
        <f>LMdati!DW46/LMdati!$DX46</f>
        <v>1.5873015873015872E-2</v>
      </c>
      <c r="DW46" s="47">
        <f>LMdati!DX46</f>
        <v>126</v>
      </c>
      <c r="DX46" s="46">
        <f>LMdati!DY46/LMdati!$DX46</f>
        <v>0.59523809523809523</v>
      </c>
      <c r="DY46" s="46">
        <f>LMdati!DZ46/LMdati!$DX46</f>
        <v>0.15873015873015872</v>
      </c>
      <c r="DZ46" s="46">
        <f>LMdati!EA46/LMdati!$DX46</f>
        <v>0.13492063492063491</v>
      </c>
      <c r="EA46" s="46">
        <f>LMdati!EB46/LMdati!$DX46</f>
        <v>8.7301587301587297E-2</v>
      </c>
      <c r="EB46" s="192">
        <f>LMdati!EC46/LMdati!$DX46</f>
        <v>2.3809523809523808E-2</v>
      </c>
      <c r="EC46" s="46">
        <f>LMdati!ED46/LMdati!$EH46</f>
        <v>0.27192982456140352</v>
      </c>
      <c r="ED46" s="46">
        <f>LMdati!EE46/LMdati!$EH46</f>
        <v>0.60526315789473684</v>
      </c>
      <c r="EE46" s="46">
        <f>LMdati!EF46/LMdati!$EH46</f>
        <v>0.10526315789473684</v>
      </c>
      <c r="EF46" s="46">
        <f>LMdati!EG46/LMdati!$EH46</f>
        <v>1.7543859649122806E-2</v>
      </c>
      <c r="EG46" s="47">
        <f>LMdati!EH46</f>
        <v>114</v>
      </c>
      <c r="EH46" s="46">
        <f>LMdati!EI46/LMdati!$EH46</f>
        <v>0.61403508771929827</v>
      </c>
      <c r="EI46" s="46">
        <f>LMdati!EJ46/LMdati!$EH46</f>
        <v>0.15789473684210525</v>
      </c>
      <c r="EJ46" s="46">
        <f>LMdati!EK46/LMdati!$EH46</f>
        <v>0.11403508771929824</v>
      </c>
      <c r="EK46" s="46">
        <f>LMdati!EL46/LMdati!$EH46</f>
        <v>8.771929824561403E-2</v>
      </c>
      <c r="EL46" s="192">
        <f>LMdati!EM46/LMdati!$EH46</f>
        <v>2.6315789473684209E-2</v>
      </c>
      <c r="EM46" s="46">
        <f>LMdati!EN46/LMdati!$ER46</f>
        <v>0.2413793103448276</v>
      </c>
      <c r="EN46" s="46">
        <f>LMdati!EO46/LMdati!$ER46</f>
        <v>0.5977011494252874</v>
      </c>
      <c r="EO46" s="46">
        <f>LMdati!EP46/LMdati!$ER46</f>
        <v>0.13793103448275862</v>
      </c>
      <c r="EP46" s="46">
        <f>LMdati!EQ46/LMdati!$ER46</f>
        <v>2.2988505747126436E-2</v>
      </c>
      <c r="EQ46" s="47">
        <f>LMdati!ER46</f>
        <v>87</v>
      </c>
      <c r="ER46" s="46">
        <f>LMdati!ES46/LMdati!$ER46</f>
        <v>0.57471264367816088</v>
      </c>
      <c r="ES46" s="46">
        <f>LMdati!ET46/LMdati!$ER46</f>
        <v>0.21839080459770116</v>
      </c>
      <c r="ET46" s="46">
        <f>LMdati!EU46/LMdati!$ER46</f>
        <v>8.0459770114942528E-2</v>
      </c>
      <c r="EU46" s="46">
        <f>LMdati!EV46/LMdati!$ER46</f>
        <v>0.10344827586206896</v>
      </c>
      <c r="EV46" s="46">
        <f>LMdati!EW46/LMdati!$ER46</f>
        <v>2.2988505747126436E-2</v>
      </c>
    </row>
    <row r="47" spans="1:152" ht="10.5" customHeight="1" x14ac:dyDescent="0.2">
      <c r="A47" s="127">
        <v>1217</v>
      </c>
      <c r="B47" s="127" t="s">
        <v>275</v>
      </c>
      <c r="C47" s="27">
        <v>81</v>
      </c>
      <c r="D47" s="28" t="s">
        <v>276</v>
      </c>
      <c r="E47" s="27" t="s">
        <v>137</v>
      </c>
      <c r="F47" s="27" t="s">
        <v>200</v>
      </c>
      <c r="G47" s="29">
        <f>LMdati!H47</f>
        <v>274</v>
      </c>
      <c r="H47" s="45">
        <f>LMdati!I47/LMdati!$H47</f>
        <v>0.19708029197080293</v>
      </c>
      <c r="I47" s="45">
        <f>LMdati!J47/LMdati!$H47</f>
        <v>0.34671532846715331</v>
      </c>
      <c r="J47" s="45">
        <f>LMdati!K47/LMdati!$H47</f>
        <v>0.19343065693430658</v>
      </c>
      <c r="K47" s="45">
        <f>LMdati!L47/LMdati!$H47</f>
        <v>3.6496350364963501E-2</v>
      </c>
      <c r="L47" s="45">
        <f>LMdati!M47/LMdati!$H47</f>
        <v>0.22627737226277372</v>
      </c>
      <c r="M47" s="243">
        <f>LMdati!N47</f>
        <v>99.93518518518519</v>
      </c>
      <c r="N47" s="29">
        <f>LMdati!O47</f>
        <v>299</v>
      </c>
      <c r="O47" s="45">
        <f>LMdati!P47/LMdati!$O47</f>
        <v>0.12374581939799331</v>
      </c>
      <c r="P47" s="45">
        <f>LMdati!Q47/LMdati!$O47</f>
        <v>0.19063545150501673</v>
      </c>
      <c r="Q47" s="45">
        <f>LMdati!R47/LMdati!$O47</f>
        <v>0.16387959866220736</v>
      </c>
      <c r="R47" s="45">
        <f>LMdati!S47/LMdati!$O47</f>
        <v>7.3578595317725759E-2</v>
      </c>
      <c r="S47" s="45">
        <f>LMdati!T47/LMdati!$O47</f>
        <v>0.44816053511705684</v>
      </c>
      <c r="T47" s="243">
        <f>LMdati!U47</f>
        <v>100.52380952380952</v>
      </c>
      <c r="U47" s="29">
        <f>LMdati!V47</f>
        <v>273</v>
      </c>
      <c r="V47" s="45">
        <f>LMdati!W47/LMdati!$V47</f>
        <v>8.4249084249084255E-2</v>
      </c>
      <c r="W47" s="45">
        <f>LMdati!X47/LMdati!$V47</f>
        <v>0.17948717948717949</v>
      </c>
      <c r="X47" s="45">
        <f>LMdati!Y47/LMdati!$V47</f>
        <v>0.17216117216117216</v>
      </c>
      <c r="Y47" s="45">
        <f>LMdati!Z47/LMdati!$V47</f>
        <v>6.2271062271062272E-2</v>
      </c>
      <c r="Z47" s="45">
        <f>LMdati!AA47/LMdati!$V47</f>
        <v>0.50183150183150182</v>
      </c>
      <c r="AA47" s="243">
        <f>LMdati!AB47</f>
        <v>100.07352941176471</v>
      </c>
      <c r="AB47" s="29">
        <f>LMdati!AC47</f>
        <v>351</v>
      </c>
      <c r="AC47" s="45">
        <f>LMdati!AD47/LMdati!$AC47</f>
        <v>0.19943019943019943</v>
      </c>
      <c r="AD47" s="45">
        <f>LMdati!AE47/LMdati!$AC47</f>
        <v>0.23076923076923078</v>
      </c>
      <c r="AE47" s="45">
        <f>LMdati!AF47/LMdati!$AC47</f>
        <v>0.17948717948717949</v>
      </c>
      <c r="AF47" s="45">
        <f>LMdati!AG47/LMdati!$AC47</f>
        <v>6.2678062678062682E-2</v>
      </c>
      <c r="AG47" s="45">
        <f>LMdati!AH47/LMdati!$AC47</f>
        <v>0.32763532763532766</v>
      </c>
      <c r="AH47" s="243">
        <f>LMdati!AI47</f>
        <v>100.28270042194093</v>
      </c>
      <c r="AI47" s="184">
        <f>LMdati!AJ47/(LMdati!$H47-LMdati!$AM47)</f>
        <v>0.41860465116279072</v>
      </c>
      <c r="AJ47" s="184">
        <f>LMdati!AK47/(LMdati!$H47-LMdati!$AM47)</f>
        <v>0.51162790697674421</v>
      </c>
      <c r="AK47" s="184">
        <f>LMdati!AL47/(LMdati!$H47-LMdati!$AM47)</f>
        <v>6.9767441860465115E-2</v>
      </c>
      <c r="AL47" s="184"/>
      <c r="AM47" s="184">
        <f>LMdati!AN47/(LMdati!$O47-LMdati!$AQ47)</f>
        <v>0.63265306122448983</v>
      </c>
      <c r="AN47" s="184">
        <f>LMdati!AO47/(LMdati!$O47-LMdati!$AQ47)</f>
        <v>0.32653061224489793</v>
      </c>
      <c r="AO47" s="184">
        <f>LMdati!AP47/(LMdati!$O47-LMdati!$AQ47)</f>
        <v>4.0816326530612242E-2</v>
      </c>
      <c r="AP47" s="184"/>
      <c r="AQ47" s="184">
        <f>LMdati!AR47/(LMdati!$V47-LMdati!$AU47)</f>
        <v>0.69714285714285718</v>
      </c>
      <c r="AR47" s="184">
        <f>LMdati!AS47/(LMdati!$V47-LMdati!$AU47)</f>
        <v>0.2742857142857143</v>
      </c>
      <c r="AS47" s="184">
        <f>LMdati!AT47/(LMdati!$V47-LMdati!$AU47)</f>
        <v>2.8571428571428571E-2</v>
      </c>
      <c r="AT47" s="184"/>
      <c r="AU47" s="184">
        <f>LMdati!AV47/LMdati!$BC47</f>
        <v>0.12769784172661872</v>
      </c>
      <c r="AV47" s="184">
        <f>LMdati!AW47/LMdati!$BC47</f>
        <v>5.935251798561151E-2</v>
      </c>
      <c r="AW47" s="184">
        <f>LMdati!AX47/LMdati!$BD47</f>
        <v>7.7338129496402883E-2</v>
      </c>
      <c r="AX47" s="184">
        <f>LMdati!AY47/LMdati!$BD47</f>
        <v>0.10071942446043165</v>
      </c>
      <c r="AY47" s="184">
        <f>LMdati!AZ47/LMdati!$BE47</f>
        <v>0.20525451559934318</v>
      </c>
      <c r="AZ47" s="184">
        <f>LMdati!BA47/LMdati!$BE47</f>
        <v>3.4482758620689655E-2</v>
      </c>
      <c r="BA47" s="30">
        <f>LMdati!BB47</f>
        <v>478</v>
      </c>
      <c r="BB47" s="30">
        <f>LMdati!BC47</f>
        <v>556</v>
      </c>
      <c r="BC47" s="30">
        <f>LMdati!BD47</f>
        <v>556</v>
      </c>
      <c r="BD47" s="30">
        <f>LMdati!BE47</f>
        <v>609</v>
      </c>
      <c r="BE47" s="46">
        <f>LMdati!BF47/(SUM(LMdati!$BF47:$BI47))</f>
        <v>3.0612244897959183E-2</v>
      </c>
      <c r="BF47" s="46">
        <f>LMdati!BG47/(SUM(LMdati!$BF47:$BI47))</f>
        <v>0.10015117157974301</v>
      </c>
      <c r="BG47" s="46">
        <f>LMdati!BH47/(SUM(LMdati!$BF47:$BI47))</f>
        <v>0.39040060468631899</v>
      </c>
      <c r="BH47" s="46">
        <f>LMdati!BI47/(SUM(LMdati!$BF47:$BI47))</f>
        <v>0.47883597883597884</v>
      </c>
      <c r="BI47" s="185">
        <f>LMdati!BJ47</f>
        <v>3.3174603174603177</v>
      </c>
      <c r="BJ47" s="46">
        <f>LMdati!BK47/(SUM(LMdati!$BK47:$BN47))</f>
        <v>5.9712773998488282E-2</v>
      </c>
      <c r="BK47" s="46">
        <f>LMdati!BL47/(SUM(LMdati!$BK47:$BN47))</f>
        <v>0.12320483749055178</v>
      </c>
      <c r="BL47" s="46">
        <f>LMdati!BM47/(SUM(LMdati!$BK47:$BN47))</f>
        <v>0.46031746031746029</v>
      </c>
      <c r="BM47" s="46">
        <f>LMdati!BN47/(SUM(LMdati!$BK47:$BN47))</f>
        <v>0.35676492819349964</v>
      </c>
      <c r="BN47" s="185">
        <v>3.1141345427059712</v>
      </c>
      <c r="BO47" s="46">
        <f>LMdati!BP47/(SUM(LMdati!$BP47:$BS47))</f>
        <v>3.4208707671043538E-2</v>
      </c>
      <c r="BP47" s="46">
        <f>LMdati!BQ47/(SUM(LMdati!$BP47:$BS47))</f>
        <v>9.9170697995853485E-2</v>
      </c>
      <c r="BQ47" s="46">
        <f>LMdati!BR47/(SUM(LMdati!$BP47:$BS47))</f>
        <v>0.42467173462335867</v>
      </c>
      <c r="BR47" s="46">
        <f>LMdati!BS47/(SUM(LMdati!$BP47:$BS47))</f>
        <v>0.44194885970974429</v>
      </c>
      <c r="BS47" s="185">
        <f>LMdati!BT47</f>
        <v>3.2743607463718036</v>
      </c>
      <c r="BT47" s="46">
        <f>LMdati!BU47/(SUM(LMdati!$BU47:$BX47))</f>
        <v>5.2868002764340012E-2</v>
      </c>
      <c r="BU47" s="46">
        <f>LMdati!BV47/(SUM(LMdati!$BU47:$BX47))</f>
        <v>0.11161022805805114</v>
      </c>
      <c r="BV47" s="46">
        <f>LMdati!BW47/(SUM(LMdati!$BU47:$BX47))</f>
        <v>0.45473393227366965</v>
      </c>
      <c r="BW47" s="46">
        <f>LMdati!BX47/(SUM(LMdati!$BU47:$BX47))</f>
        <v>0.38078783690393919</v>
      </c>
      <c r="BX47" s="187">
        <f>LMdati!BY47</f>
        <v>3.1634416033172079</v>
      </c>
      <c r="BY47" s="46">
        <f>LMdati!BZ47/(SUM(LMdati!$BZ47:$CC47))</f>
        <v>3.7746478873239439E-2</v>
      </c>
      <c r="BZ47" s="46">
        <f>LMdati!CA47/(SUM(LMdati!$BZ47:$CC47))</f>
        <v>0.10338028169014085</v>
      </c>
      <c r="CA47" s="46">
        <f>LMdati!CB47/(SUM(LMdati!$BZ47:$CC47))</f>
        <v>0.36056338028169016</v>
      </c>
      <c r="CB47" s="46">
        <f>LMdati!CC47/(SUM(LMdati!$BZ47:$CC47))</f>
        <v>0.49830985915492959</v>
      </c>
      <c r="CC47" s="185">
        <f>LMdati!CD47</f>
        <v>3.3194366197183101</v>
      </c>
      <c r="CD47" s="46">
        <f>LMdati!CE47/(SUM(LMdati!$CE47:$CH47))</f>
        <v>7.5774647887323937E-2</v>
      </c>
      <c r="CE47" s="46">
        <f>LMdati!CF47/(SUM(LMdati!$CE47:$CH47))</f>
        <v>0.14760563380281691</v>
      </c>
      <c r="CF47" s="46">
        <f>LMdati!CG47/(SUM(LMdati!$CE47:$CH47))</f>
        <v>0.41605633802816899</v>
      </c>
      <c r="CG47" s="46">
        <f>LMdati!CH47/(SUM(LMdati!$CE47:$CH47))</f>
        <v>0.36056338028169016</v>
      </c>
      <c r="CH47" s="186">
        <f>LMdati!CI47</f>
        <v>3.0614084507042252</v>
      </c>
      <c r="CI47" s="46">
        <f>LMdati!CJ47/LMdati!$CP47</f>
        <v>0.39737991266375544</v>
      </c>
      <c r="CJ47" s="46">
        <f>LMdati!CK47/LMdati!$CP47</f>
        <v>0.49781659388646288</v>
      </c>
      <c r="CK47" s="46">
        <f>LMdati!CL47/LMdati!$CP47</f>
        <v>7.4235807860262015E-2</v>
      </c>
      <c r="CL47" s="46">
        <f>LMdati!CM47/LMdati!$CP47</f>
        <v>3.0567685589519649E-2</v>
      </c>
      <c r="CM47" s="46">
        <f>LMdati!CN47/LMdati!$CP47</f>
        <v>0</v>
      </c>
      <c r="CN47" s="244">
        <f>LMdati!CO47</f>
        <v>2.7379912663755457</v>
      </c>
      <c r="CO47" s="245">
        <f>LMdati!CP47</f>
        <v>229</v>
      </c>
      <c r="CP47" s="46">
        <f>LMdati!CQ47/LMdati!$CP47</f>
        <v>8.7336244541484712E-3</v>
      </c>
      <c r="CQ47" s="45">
        <f>LMdati!CR47/LMdati!$CP47</f>
        <v>7.4235807860262015E-2</v>
      </c>
      <c r="CR47" s="45">
        <f>LMdati!CS47/LMdati!$CP47</f>
        <v>0.64628820960698685</v>
      </c>
      <c r="CS47" s="45">
        <f>LMdati!CT47/LMdati!$CP47</f>
        <v>0.27074235807860264</v>
      </c>
      <c r="CT47" s="193">
        <f>LMdati!CU47</f>
        <v>107.34061135371179</v>
      </c>
      <c r="CU47" s="46">
        <f>LMdati!CV47/LMdati!$DB47</f>
        <v>0.532258064516129</v>
      </c>
      <c r="CV47" s="46">
        <f>LMdati!CW47/LMdati!$DB47</f>
        <v>0.39784946236559138</v>
      </c>
      <c r="CW47" s="46">
        <f>LMdati!CX47/LMdati!$DB47</f>
        <v>4.3010752688172046E-2</v>
      </c>
      <c r="CX47" s="46">
        <f>LMdati!CY47/LMdati!$DB47</f>
        <v>2.6881720430107527E-2</v>
      </c>
      <c r="CY47" s="46">
        <f>LMdati!CZ47/LMdati!$DB47</f>
        <v>0</v>
      </c>
      <c r="CZ47" s="244">
        <f>LMdati!DA47</f>
        <v>2.564516129032258</v>
      </c>
      <c r="DA47" s="245">
        <f>LMdati!DB47</f>
        <v>186</v>
      </c>
      <c r="DB47" s="46">
        <f>LMdati!DC47/LMdati!$DB47</f>
        <v>0</v>
      </c>
      <c r="DC47" s="45">
        <f>LMdati!DD47/LMdati!$DB47</f>
        <v>0.10215053763440861</v>
      </c>
      <c r="DD47" s="45">
        <f>LMdati!DE47/LMdati!$DB47</f>
        <v>0.57526881720430112</v>
      </c>
      <c r="DE47" s="45">
        <f>LMdati!DF47/LMdati!$DB47</f>
        <v>0.32258064516129031</v>
      </c>
      <c r="DF47" s="193">
        <f>LMdati!DG47</f>
        <v>107.09677419354838</v>
      </c>
      <c r="DG47" s="46">
        <f>LMdati!DH47/LMdati!$DN47</f>
        <v>0.57879656160458448</v>
      </c>
      <c r="DH47" s="46">
        <f>LMdati!DI47/LMdati!$DN47</f>
        <v>0.36103151862464183</v>
      </c>
      <c r="DI47" s="46">
        <f>LMdati!DJ47/LMdati!$DN47</f>
        <v>2.2922636103151862E-2</v>
      </c>
      <c r="DJ47" s="46">
        <f>LMdati!DK47/LMdati!$DN47</f>
        <v>2.0057306590257881E-2</v>
      </c>
      <c r="DK47" s="46">
        <f>LMdati!DL47/LMdati!$DN47</f>
        <v>1.7191977077363897E-2</v>
      </c>
      <c r="DL47" s="244">
        <f>LMdati!DM47</f>
        <v>2.4752186588921283</v>
      </c>
      <c r="DM47" s="245">
        <f>LMdati!DN47</f>
        <v>349</v>
      </c>
      <c r="DN47" s="46">
        <f>LMdati!DO47/LMdati!$DN47</f>
        <v>1.4326647564469915E-2</v>
      </c>
      <c r="DO47" s="45">
        <f>LMdati!DP47/LMdati!$DN47</f>
        <v>0.16045845272206305</v>
      </c>
      <c r="DP47" s="45">
        <f>LMdati!DQ47/LMdati!$DN47</f>
        <v>0.63610315186246413</v>
      </c>
      <c r="DQ47" s="45">
        <f>LMdati!DR47/LMdati!$DN47</f>
        <v>0.18911174785100288</v>
      </c>
      <c r="DR47" s="193">
        <f>LMdati!DS47</f>
        <v>105.85386819484241</v>
      </c>
      <c r="DS47" s="46">
        <f>LMdati!DT47/LMdati!$DX47</f>
        <v>0.14096916299559473</v>
      </c>
      <c r="DT47" s="46">
        <f>LMdati!DU47/LMdati!$DX47</f>
        <v>0.63876651982378851</v>
      </c>
      <c r="DU47" s="46">
        <f>LMdati!DV47/LMdati!$DX47</f>
        <v>0.19823788546255505</v>
      </c>
      <c r="DV47" s="46">
        <f>LMdati!DW47/LMdati!$DX47</f>
        <v>2.2026431718061675E-2</v>
      </c>
      <c r="DW47" s="47">
        <f>LMdati!DX47</f>
        <v>227</v>
      </c>
      <c r="DX47" s="46">
        <f>LMdati!DY47/LMdati!$DX47</f>
        <v>0.38325991189427311</v>
      </c>
      <c r="DY47" s="46">
        <f>LMdati!DZ47/LMdati!$DX47</f>
        <v>0.25550660792951541</v>
      </c>
      <c r="DZ47" s="46">
        <f>LMdati!EA47/LMdati!$DX47</f>
        <v>0.22907488986784141</v>
      </c>
      <c r="EA47" s="46">
        <f>LMdati!EB47/LMdati!$DX47</f>
        <v>9.6916299559471369E-2</v>
      </c>
      <c r="EB47" s="192">
        <f>LMdati!EC47/LMdati!$DX47</f>
        <v>3.5242290748898682E-2</v>
      </c>
      <c r="EC47" s="46">
        <f>LMdati!ED47/LMdati!$EH47</f>
        <v>0.1951219512195122</v>
      </c>
      <c r="ED47" s="46">
        <f>LMdati!EE47/LMdati!$EH47</f>
        <v>0.58536585365853655</v>
      </c>
      <c r="EE47" s="46">
        <f>LMdati!EF47/LMdati!$EH47</f>
        <v>0.20121951219512196</v>
      </c>
      <c r="EF47" s="46">
        <f>LMdati!EG47/LMdati!$EH47</f>
        <v>1.8292682926829267E-2</v>
      </c>
      <c r="EG47" s="47">
        <f>LMdati!EH47</f>
        <v>164</v>
      </c>
      <c r="EH47" s="46">
        <f>LMdati!EI47/LMdati!$EH47</f>
        <v>0.5</v>
      </c>
      <c r="EI47" s="46">
        <f>LMdati!EJ47/LMdati!$EH47</f>
        <v>0.2073170731707317</v>
      </c>
      <c r="EJ47" s="46">
        <f>LMdati!EK47/LMdati!$EH47</f>
        <v>0.13414634146341464</v>
      </c>
      <c r="EK47" s="46">
        <f>LMdati!EL47/LMdati!$EH47</f>
        <v>0.13414634146341464</v>
      </c>
      <c r="EL47" s="192">
        <f>LMdati!EM47/LMdati!$EH47</f>
        <v>2.4390243902439025E-2</v>
      </c>
      <c r="EM47" s="46">
        <f>LMdati!EN47/LMdati!$ER47</f>
        <v>0.16422287390029325</v>
      </c>
      <c r="EN47" s="46">
        <f>LMdati!EO47/LMdati!$ER47</f>
        <v>0.6217008797653959</v>
      </c>
      <c r="EO47" s="46">
        <f>LMdati!EP47/LMdati!$ER47</f>
        <v>0.16422287390029325</v>
      </c>
      <c r="EP47" s="46">
        <f>LMdati!EQ47/LMdati!$ER47</f>
        <v>4.9853372434017593E-2</v>
      </c>
      <c r="EQ47" s="47">
        <f>LMdati!ER47</f>
        <v>341</v>
      </c>
      <c r="ER47" s="46">
        <f>LMdati!ES47/LMdati!$ER47</f>
        <v>0.46041055718475071</v>
      </c>
      <c r="ES47" s="46">
        <f>LMdati!ET47/LMdati!$ER47</f>
        <v>0.24340175953079179</v>
      </c>
      <c r="ET47" s="46">
        <f>LMdati!EU47/LMdati!$ER47</f>
        <v>0.13489736070381231</v>
      </c>
      <c r="EU47" s="46">
        <f>LMdati!EV47/LMdati!$ER47</f>
        <v>0.12609970674486803</v>
      </c>
      <c r="EV47" s="46">
        <f>LMdati!EW47/LMdati!$ER47</f>
        <v>3.519061583577713E-2</v>
      </c>
    </row>
    <row r="48" spans="1:152" ht="10.5" customHeight="1" x14ac:dyDescent="0.2">
      <c r="A48" s="127">
        <v>1097</v>
      </c>
      <c r="B48" s="127"/>
      <c r="C48" s="27">
        <v>90</v>
      </c>
      <c r="D48" s="28" t="s">
        <v>277</v>
      </c>
      <c r="E48" s="27" t="s">
        <v>137</v>
      </c>
      <c r="F48" s="27" t="s">
        <v>205</v>
      </c>
      <c r="G48" s="29">
        <f>LMdati!H48</f>
        <v>49</v>
      </c>
      <c r="H48" s="45">
        <f>LMdati!I48/LMdati!$H48</f>
        <v>4.0816326530612242E-2</v>
      </c>
      <c r="I48" s="45">
        <f>LMdati!J48/LMdati!$H48</f>
        <v>0.12244897959183673</v>
      </c>
      <c r="J48" s="45">
        <f>LMdati!K48/LMdati!$H48</f>
        <v>0.40816326530612246</v>
      </c>
      <c r="K48" s="45">
        <f>LMdati!L48/LMdati!$H48</f>
        <v>0</v>
      </c>
      <c r="L48" s="45">
        <f>LMdati!M48/LMdati!$H48</f>
        <v>0.42857142857142855</v>
      </c>
      <c r="M48" s="243">
        <f>LMdati!N48</f>
        <v>103.57142857142857</v>
      </c>
      <c r="N48" s="29">
        <f>LMdati!O48</f>
        <v>46</v>
      </c>
      <c r="O48" s="45">
        <f>LMdati!P48/LMdati!$O48</f>
        <v>0.10869565217391304</v>
      </c>
      <c r="P48" s="45">
        <f>LMdati!Q48/LMdati!$O48</f>
        <v>8.6956521739130432E-2</v>
      </c>
      <c r="Q48" s="45">
        <f>LMdati!R48/LMdati!$O48</f>
        <v>0.13043478260869565</v>
      </c>
      <c r="R48" s="45">
        <f>LMdati!S48/LMdati!$O48</f>
        <v>8.6956521739130432E-2</v>
      </c>
      <c r="S48" s="45">
        <f>LMdati!T48/LMdati!$O48</f>
        <v>0.58695652173913049</v>
      </c>
      <c r="T48" s="243">
        <f>LMdati!U48</f>
        <v>104.41176470588235</v>
      </c>
      <c r="U48" s="29">
        <f>LMdati!V48</f>
        <v>70</v>
      </c>
      <c r="V48" s="45">
        <f>LMdati!W48/LMdati!$V48</f>
        <v>8.5714285714285715E-2</v>
      </c>
      <c r="W48" s="45">
        <f>LMdati!X48/LMdati!$V48</f>
        <v>0.1</v>
      </c>
      <c r="X48" s="45">
        <f>LMdati!Y48/LMdati!$V48</f>
        <v>0.31428571428571428</v>
      </c>
      <c r="Y48" s="45">
        <f>LMdati!Z48/LMdati!$V48</f>
        <v>5.7142857142857141E-2</v>
      </c>
      <c r="Z48" s="45">
        <f>LMdati!AA48/LMdati!$V48</f>
        <v>0.44285714285714284</v>
      </c>
      <c r="AA48" s="243">
        <f>LMdati!AB48</f>
        <v>103.55555555555556</v>
      </c>
      <c r="AB48" s="29">
        <f>LMdati!AC48</f>
        <v>71</v>
      </c>
      <c r="AC48" s="45">
        <f>LMdati!AD48/LMdati!$AC48</f>
        <v>0.11267605633802817</v>
      </c>
      <c r="AD48" s="45">
        <f>LMdati!AE48/LMdati!$AC48</f>
        <v>0.16901408450704225</v>
      </c>
      <c r="AE48" s="45">
        <f>LMdati!AF48/LMdati!$AC48</f>
        <v>0.25352112676056338</v>
      </c>
      <c r="AF48" s="45">
        <f>LMdati!AG48/LMdati!$AC48</f>
        <v>2.8169014084507043E-2</v>
      </c>
      <c r="AG48" s="45">
        <f>LMdati!AH48/LMdati!$AC48</f>
        <v>0.43661971830985913</v>
      </c>
      <c r="AH48" s="243">
        <f>LMdati!AI48</f>
        <v>106.35135135135135</v>
      </c>
      <c r="AI48" s="184">
        <f>LMdati!AJ48/(LMdati!$H48-LMdati!$AM48)</f>
        <v>0.68571428571428572</v>
      </c>
      <c r="AJ48" s="184">
        <f>LMdati!AK48/(LMdati!$H48-LMdati!$AM48)</f>
        <v>0.14285714285714285</v>
      </c>
      <c r="AK48" s="184">
        <f>LMdati!AL48/(LMdati!$H48-LMdati!$AM48)</f>
        <v>0.17142857142857143</v>
      </c>
      <c r="AL48" s="184"/>
      <c r="AM48" s="184">
        <f>LMdati!AN48/(LMdati!$O48-LMdati!$AQ48)</f>
        <v>0.96551724137931039</v>
      </c>
      <c r="AN48" s="184">
        <f>LMdati!AO48/(LMdati!$O48-LMdati!$AQ48)</f>
        <v>3.4482758620689655E-2</v>
      </c>
      <c r="AO48" s="184">
        <f>LMdati!AP48/(LMdati!$O48-LMdati!$AQ48)</f>
        <v>0</v>
      </c>
      <c r="AP48" s="184"/>
      <c r="AQ48" s="184">
        <f>LMdati!AR48/(LMdati!$V48-LMdati!$AU48)</f>
        <v>0.88095238095238093</v>
      </c>
      <c r="AR48" s="184">
        <f>LMdati!AS48/(LMdati!$V48-LMdati!$AU48)</f>
        <v>0.11904761904761904</v>
      </c>
      <c r="AS48" s="184">
        <f>LMdati!AT48/(LMdati!$V48-LMdati!$AU48)</f>
        <v>0</v>
      </c>
      <c r="AT48" s="184"/>
      <c r="AU48" s="184">
        <f>LMdati!AV48/LMdati!$BC48</f>
        <v>0.27586206896551724</v>
      </c>
      <c r="AV48" s="184">
        <f>LMdati!AW48/LMdati!$BC48</f>
        <v>9.1954022988505746E-2</v>
      </c>
      <c r="AW48" s="184">
        <f>LMdati!AX48/LMdati!$BD48</f>
        <v>0.14782608695652175</v>
      </c>
      <c r="AX48" s="184">
        <f>LMdati!AY48/LMdati!$BD48</f>
        <v>0.12173913043478261</v>
      </c>
      <c r="AY48" s="184">
        <f>LMdati!AZ48/LMdati!$BE48</f>
        <v>0.14492753623188406</v>
      </c>
      <c r="AZ48" s="184">
        <f>LMdati!BA48/LMdati!$BE48</f>
        <v>0.15942028985507245</v>
      </c>
      <c r="BA48" s="30">
        <f>LMdati!BB48</f>
        <v>103</v>
      </c>
      <c r="BB48" s="30">
        <f>LMdati!BC48</f>
        <v>87</v>
      </c>
      <c r="BC48" s="30">
        <f>LMdati!BD48</f>
        <v>115</v>
      </c>
      <c r="BD48" s="30">
        <f>LMdati!BE48</f>
        <v>138</v>
      </c>
      <c r="BE48" s="46">
        <f>LMdati!BF48/(SUM(LMdati!$BF48:$BI48))</f>
        <v>3.2323232323232323E-2</v>
      </c>
      <c r="BF48" s="46">
        <f>LMdati!BG48/(SUM(LMdati!$BF48:$BI48))</f>
        <v>8.6868686868686873E-2</v>
      </c>
      <c r="BG48" s="46">
        <f>LMdati!BH48/(SUM(LMdati!$BF48:$BI48))</f>
        <v>0.40404040404040403</v>
      </c>
      <c r="BH48" s="46">
        <f>LMdati!BI48/(SUM(LMdati!$BF48:$BI48))</f>
        <v>0.47676767676767678</v>
      </c>
      <c r="BI48" s="185">
        <f>LMdati!BJ48</f>
        <v>3.3252525252525253</v>
      </c>
      <c r="BJ48" s="46">
        <f>LMdati!BK48/(SUM(LMdati!$BK48:$BN48))</f>
        <v>5.0505050505050504E-2</v>
      </c>
      <c r="BK48" s="46">
        <f>LMdati!BL48/(SUM(LMdati!$BK48:$BN48))</f>
        <v>0.14545454545454545</v>
      </c>
      <c r="BL48" s="46">
        <f>LMdati!BM48/(SUM(LMdati!$BK48:$BN48))</f>
        <v>0.41212121212121211</v>
      </c>
      <c r="BM48" s="46">
        <f>LMdati!BN48/(SUM(LMdati!$BK48:$BN48))</f>
        <v>0.39191919191919194</v>
      </c>
      <c r="BN48" s="185">
        <v>3.1454545454545455</v>
      </c>
      <c r="BO48" s="46">
        <f>LMdati!BP48/(SUM(LMdati!$BP48:$BS48))</f>
        <v>2.8192371475953566E-2</v>
      </c>
      <c r="BP48" s="46">
        <f>LMdati!BQ48/(SUM(LMdati!$BP48:$BS48))</f>
        <v>9.7844112769485903E-2</v>
      </c>
      <c r="BQ48" s="46">
        <f>LMdati!BR48/(SUM(LMdati!$BP48:$BS48))</f>
        <v>0.37479270315091212</v>
      </c>
      <c r="BR48" s="46">
        <f>LMdati!BS48/(SUM(LMdati!$BP48:$BS48))</f>
        <v>0.49917081260364843</v>
      </c>
      <c r="BS48" s="185">
        <f>LMdati!BT48</f>
        <v>3.3449419568822556</v>
      </c>
      <c r="BT48" s="46">
        <f>LMdati!BU48/(SUM(LMdati!$BU48:$BX48))</f>
        <v>8.2918739635157543E-2</v>
      </c>
      <c r="BU48" s="46">
        <f>LMdati!BV48/(SUM(LMdati!$BU48:$BX48))</f>
        <v>0.14925373134328357</v>
      </c>
      <c r="BV48" s="46">
        <f>LMdati!BW48/(SUM(LMdati!$BU48:$BX48))</f>
        <v>0.36484245439469321</v>
      </c>
      <c r="BW48" s="46">
        <f>LMdati!BX48/(SUM(LMdati!$BU48:$BX48))</f>
        <v>0.40298507462686567</v>
      </c>
      <c r="BX48" s="187">
        <f>LMdati!BY48</f>
        <v>3.0878938640132669</v>
      </c>
      <c r="BY48" s="46">
        <f>LMdati!BZ48/(SUM(LMdati!$BZ48:$CC48))</f>
        <v>3.2544378698224852E-2</v>
      </c>
      <c r="BZ48" s="46">
        <f>LMdati!CA48/(SUM(LMdati!$BZ48:$CC48))</f>
        <v>9.7633136094674555E-2</v>
      </c>
      <c r="CA48" s="46">
        <f>LMdati!CB48/(SUM(LMdati!$BZ48:$CC48))</f>
        <v>0.33431952662721892</v>
      </c>
      <c r="CB48" s="46">
        <f>LMdati!CC48/(SUM(LMdati!$BZ48:$CC48))</f>
        <v>0.53550295857988162</v>
      </c>
      <c r="CC48" s="185">
        <f>LMdati!CD48</f>
        <v>3.3727810650887573</v>
      </c>
      <c r="CD48" s="46">
        <f>LMdati!CE48/(SUM(LMdati!$CE48:$CH48))</f>
        <v>9.6153846153846159E-2</v>
      </c>
      <c r="CE48" s="46">
        <f>LMdati!CF48/(SUM(LMdati!$CE48:$CH48))</f>
        <v>0.14349112426035504</v>
      </c>
      <c r="CF48" s="46">
        <f>LMdati!CG48/(SUM(LMdati!$CE48:$CH48))</f>
        <v>0.40532544378698226</v>
      </c>
      <c r="CG48" s="46">
        <f>LMdati!CH48/(SUM(LMdati!$CE48:$CH48))</f>
        <v>0.35502958579881655</v>
      </c>
      <c r="CH48" s="186">
        <f>LMdati!CI48</f>
        <v>3.0192307692307692</v>
      </c>
      <c r="CI48" s="46">
        <f>LMdati!CJ48/LMdati!$CP48</f>
        <v>0.55000000000000004</v>
      </c>
      <c r="CJ48" s="46">
        <f>LMdati!CK48/LMdati!$CP48</f>
        <v>0.32500000000000001</v>
      </c>
      <c r="CK48" s="46">
        <f>LMdati!CL48/LMdati!$CP48</f>
        <v>0.1</v>
      </c>
      <c r="CL48" s="46">
        <f>LMdati!CM48/LMdati!$CP48</f>
        <v>2.5000000000000001E-2</v>
      </c>
      <c r="CM48" s="46">
        <f>LMdati!CN48/LMdati!$CP48</f>
        <v>0</v>
      </c>
      <c r="CN48" s="244">
        <f>LMdati!CO48</f>
        <v>2.6</v>
      </c>
      <c r="CO48" s="245">
        <f>LMdati!CP48</f>
        <v>40</v>
      </c>
      <c r="CP48" s="46">
        <f>LMdati!CQ48/LMdati!$CP48</f>
        <v>0</v>
      </c>
      <c r="CQ48" s="45">
        <f>LMdati!CR48/LMdati!$CP48</f>
        <v>0.15</v>
      </c>
      <c r="CR48" s="45">
        <f>LMdati!CS48/LMdati!$CP48</f>
        <v>0.7</v>
      </c>
      <c r="CS48" s="45">
        <f>LMdati!CT48/LMdati!$CP48</f>
        <v>0.15</v>
      </c>
      <c r="CT48" s="193">
        <f>LMdati!CU48</f>
        <v>106.175</v>
      </c>
      <c r="CU48" s="46">
        <f>LMdati!CV48/LMdati!$DB48</f>
        <v>0.52631578947368418</v>
      </c>
      <c r="CV48" s="46">
        <f>LMdati!CW48/LMdati!$DB48</f>
        <v>0.31578947368421051</v>
      </c>
      <c r="CW48" s="46">
        <f>LMdati!CX48/LMdati!$DB48</f>
        <v>0.10526315789473684</v>
      </c>
      <c r="CX48" s="46">
        <f>LMdati!CY48/LMdati!$DB48</f>
        <v>5.2631578947368418E-2</v>
      </c>
      <c r="CY48" s="46">
        <f>LMdati!CZ48/LMdati!$DB48</f>
        <v>0</v>
      </c>
      <c r="CZ48" s="244">
        <f>LMdati!DA48</f>
        <v>2.6842105263157894</v>
      </c>
      <c r="DA48" s="245">
        <f>LMdati!DB48</f>
        <v>38</v>
      </c>
      <c r="DB48" s="46">
        <f>LMdati!DC48/LMdati!$DB48</f>
        <v>2.6315789473684209E-2</v>
      </c>
      <c r="DC48" s="45">
        <f>LMdati!DD48/LMdati!$DB48</f>
        <v>0.15789473684210525</v>
      </c>
      <c r="DD48" s="45">
        <f>LMdati!DE48/LMdati!$DB48</f>
        <v>0.73684210526315785</v>
      </c>
      <c r="DE48" s="45">
        <f>LMdati!DF48/LMdati!$DB48</f>
        <v>7.8947368421052627E-2</v>
      </c>
      <c r="DF48" s="193">
        <f>LMdati!DG48</f>
        <v>104.65789473684211</v>
      </c>
      <c r="DG48" s="46">
        <f>LMdati!DH48/LMdati!$DN48</f>
        <v>0.52500000000000002</v>
      </c>
      <c r="DH48" s="46">
        <f>LMdati!DI48/LMdati!$DN48</f>
        <v>0.27500000000000002</v>
      </c>
      <c r="DI48" s="46">
        <f>LMdati!DJ48/LMdati!$DN48</f>
        <v>0.15</v>
      </c>
      <c r="DJ48" s="46">
        <f>LMdati!DK48/LMdati!$DN48</f>
        <v>0.05</v>
      </c>
      <c r="DK48" s="46">
        <f>LMdati!DL48/LMdati!$DN48</f>
        <v>0</v>
      </c>
      <c r="DL48" s="244">
        <f>LMdati!DM48</f>
        <v>2.7250000000000001</v>
      </c>
      <c r="DM48" s="245">
        <f>LMdati!DN48</f>
        <v>40</v>
      </c>
      <c r="DN48" s="46">
        <f>LMdati!DO48/LMdati!$DN48</f>
        <v>0</v>
      </c>
      <c r="DO48" s="45">
        <f>LMdati!DP48/LMdati!$DN48</f>
        <v>0.25</v>
      </c>
      <c r="DP48" s="45">
        <f>LMdati!DQ48/LMdati!$DN48</f>
        <v>0.6</v>
      </c>
      <c r="DQ48" s="45">
        <f>LMdati!DR48/LMdati!$DN48</f>
        <v>0.15</v>
      </c>
      <c r="DR48" s="193">
        <f>LMdati!DS48</f>
        <v>104.925</v>
      </c>
      <c r="DS48" s="46">
        <f>LMdati!DT48/LMdati!$DX48</f>
        <v>0.55263157894736847</v>
      </c>
      <c r="DT48" s="46">
        <f>LMdati!DU48/LMdati!$DX48</f>
        <v>0.39473684210526316</v>
      </c>
      <c r="DU48" s="46">
        <f>LMdati!DV48/LMdati!$DX48</f>
        <v>5.2631578947368418E-2</v>
      </c>
      <c r="DV48" s="46">
        <f>LMdati!DW48/LMdati!$DX48</f>
        <v>0</v>
      </c>
      <c r="DW48" s="47">
        <f>LMdati!DX48</f>
        <v>38</v>
      </c>
      <c r="DX48" s="46">
        <f>LMdati!DY48/LMdati!$DX48</f>
        <v>0.71052631578947367</v>
      </c>
      <c r="DY48" s="46">
        <f>LMdati!DZ48/LMdati!$DX48</f>
        <v>0.15789473684210525</v>
      </c>
      <c r="DZ48" s="46">
        <f>LMdati!EA48/LMdati!$DX48</f>
        <v>0.13157894736842105</v>
      </c>
      <c r="EA48" s="46">
        <f>LMdati!EB48/LMdati!$DX48</f>
        <v>0</v>
      </c>
      <c r="EB48" s="192">
        <f>LMdati!EC48/LMdati!$DX48</f>
        <v>0</v>
      </c>
      <c r="EC48" s="46">
        <f>LMdati!ED48/LMdati!$EH48</f>
        <v>0.32500000000000001</v>
      </c>
      <c r="ED48" s="46">
        <f>LMdati!EE48/LMdati!$EH48</f>
        <v>0.55000000000000004</v>
      </c>
      <c r="EE48" s="46">
        <f>LMdati!EF48/LMdati!$EH48</f>
        <v>0.1</v>
      </c>
      <c r="EF48" s="46">
        <f>LMdati!EG48/LMdati!$EH48</f>
        <v>2.5000000000000001E-2</v>
      </c>
      <c r="EG48" s="47">
        <f>LMdati!EH48</f>
        <v>40</v>
      </c>
      <c r="EH48" s="46">
        <f>LMdati!EI48/LMdati!$EH48</f>
        <v>0.7</v>
      </c>
      <c r="EI48" s="46">
        <f>LMdati!EJ48/LMdati!$EH48</f>
        <v>0.125</v>
      </c>
      <c r="EJ48" s="46">
        <f>LMdati!EK48/LMdati!$EH48</f>
        <v>0.1</v>
      </c>
      <c r="EK48" s="46">
        <f>LMdati!EL48/LMdati!$EH48</f>
        <v>7.4999999999999997E-2</v>
      </c>
      <c r="EL48" s="192">
        <f>LMdati!EM48/LMdati!$EH48</f>
        <v>0</v>
      </c>
      <c r="EM48" s="46">
        <f>LMdati!EN48/LMdati!$ER48</f>
        <v>0.34042553191489361</v>
      </c>
      <c r="EN48" s="46">
        <f>LMdati!EO48/LMdati!$ER48</f>
        <v>0.55319148936170215</v>
      </c>
      <c r="EO48" s="46">
        <f>LMdati!EP48/LMdati!$ER48</f>
        <v>8.5106382978723402E-2</v>
      </c>
      <c r="EP48" s="46">
        <f>LMdati!EQ48/LMdati!$ER48</f>
        <v>2.1276595744680851E-2</v>
      </c>
      <c r="EQ48" s="47">
        <f>LMdati!ER48</f>
        <v>47</v>
      </c>
      <c r="ER48" s="46">
        <f>LMdati!ES48/LMdati!$ER48</f>
        <v>0.5957446808510638</v>
      </c>
      <c r="ES48" s="46">
        <f>LMdati!ET48/LMdati!$ER48</f>
        <v>0.1702127659574468</v>
      </c>
      <c r="ET48" s="46">
        <f>LMdati!EU48/LMdati!$ER48</f>
        <v>0.10638297872340426</v>
      </c>
      <c r="EU48" s="46">
        <f>LMdati!EV48/LMdati!$ER48</f>
        <v>4.2553191489361701E-2</v>
      </c>
      <c r="EV48" s="46">
        <f>LMdati!EW48/LMdati!$ER48</f>
        <v>8.5106382978723402E-2</v>
      </c>
    </row>
    <row r="49" spans="1:152" ht="10.5" customHeight="1" x14ac:dyDescent="0.2">
      <c r="A49" s="136">
        <v>1260</v>
      </c>
      <c r="B49" s="136">
        <v>1092</v>
      </c>
      <c r="C49" s="27">
        <v>91</v>
      </c>
      <c r="D49" s="70" t="s">
        <v>279</v>
      </c>
      <c r="E49" s="27" t="s">
        <v>137</v>
      </c>
      <c r="F49" s="27" t="s">
        <v>205</v>
      </c>
      <c r="G49" s="29">
        <f>LMdati!H49</f>
        <v>116</v>
      </c>
      <c r="H49" s="45">
        <f>LMdati!I49/LMdati!$H49</f>
        <v>5.1724137931034482E-2</v>
      </c>
      <c r="I49" s="45">
        <f>LMdati!J49/LMdati!$H49</f>
        <v>0.17241379310344829</v>
      </c>
      <c r="J49" s="45">
        <f>LMdati!K49/LMdati!$H49</f>
        <v>0.31034482758620691</v>
      </c>
      <c r="K49" s="45">
        <f>LMdati!L49/LMdati!$H49</f>
        <v>4.3103448275862072E-2</v>
      </c>
      <c r="L49" s="45">
        <f>LMdati!M49/LMdati!$H49</f>
        <v>0.42241379310344829</v>
      </c>
      <c r="M49" s="243">
        <f>LMdati!N49</f>
        <v>103.27692307692308</v>
      </c>
      <c r="N49" s="29">
        <f>LMdati!O49</f>
        <v>111</v>
      </c>
      <c r="O49" s="45">
        <f>LMdati!P49/LMdati!$O49</f>
        <v>0.1981981981981982</v>
      </c>
      <c r="P49" s="45">
        <f>LMdati!Q49/LMdati!$O49</f>
        <v>0.11711711711711711</v>
      </c>
      <c r="Q49" s="45">
        <f>LMdati!R49/LMdati!$O49</f>
        <v>0.27927927927927926</v>
      </c>
      <c r="R49" s="45">
        <f>LMdati!S49/LMdati!$O49</f>
        <v>6.3063063063063057E-2</v>
      </c>
      <c r="S49" s="45">
        <f>LMdati!T49/LMdati!$O49</f>
        <v>0.34234234234234234</v>
      </c>
      <c r="T49" s="243">
        <f>LMdati!U49</f>
        <v>102.40579710144928</v>
      </c>
      <c r="U49" s="29">
        <f>LMdati!V49</f>
        <v>124</v>
      </c>
      <c r="V49" s="45">
        <f>LMdati!W49/LMdati!$V49</f>
        <v>8.8709677419354843E-2</v>
      </c>
      <c r="W49" s="45">
        <f>LMdati!X49/LMdati!$V49</f>
        <v>0.13709677419354838</v>
      </c>
      <c r="X49" s="45">
        <f>LMdati!Y49/LMdati!$V49</f>
        <v>0.39516129032258063</v>
      </c>
      <c r="Y49" s="45">
        <f>LMdati!Z49/LMdati!$V49</f>
        <v>4.8387096774193547E-2</v>
      </c>
      <c r="Z49" s="45">
        <f>LMdati!AA49/LMdati!$V49</f>
        <v>0.33064516129032256</v>
      </c>
      <c r="AA49" s="243">
        <f>LMdati!AB49</f>
        <v>103.9753086419753</v>
      </c>
      <c r="AB49" s="29">
        <f>LMdati!AC49</f>
        <v>126</v>
      </c>
      <c r="AC49" s="45">
        <f>LMdati!AD49/LMdati!$AC49</f>
        <v>8.7301587301587297E-2</v>
      </c>
      <c r="AD49" s="45">
        <f>LMdati!AE49/LMdati!$AC49</f>
        <v>0.20634920634920634</v>
      </c>
      <c r="AE49" s="45">
        <f>LMdati!AF49/LMdati!$AC49</f>
        <v>0.38095238095238093</v>
      </c>
      <c r="AF49" s="45">
        <f>LMdati!AG49/LMdati!$AC49</f>
        <v>3.1746031746031744E-2</v>
      </c>
      <c r="AG49" s="45">
        <f>LMdati!AH49/LMdati!$AC49</f>
        <v>0.29365079365079366</v>
      </c>
      <c r="AH49" s="243">
        <f>LMdati!AI49</f>
        <v>105.27586206896552</v>
      </c>
      <c r="AI49" s="184">
        <f>LMdati!AJ49/(LMdati!$H49-LMdati!$AM49)</f>
        <v>0.84507042253521125</v>
      </c>
      <c r="AJ49" s="184">
        <f>LMdati!AK49/(LMdati!$H49-LMdati!$AM49)</f>
        <v>0.11267605633802817</v>
      </c>
      <c r="AK49" s="184">
        <f>LMdati!AL49/(LMdati!$H49-LMdati!$AM49)</f>
        <v>4.2253521126760563E-2</v>
      </c>
      <c r="AL49" s="184"/>
      <c r="AM49" s="184">
        <f>LMdati!AN49/(LMdati!$O49-LMdati!$AQ49)</f>
        <v>0.93333333333333335</v>
      </c>
      <c r="AN49" s="184">
        <f>LMdati!AO49/(LMdati!$O49-LMdati!$AQ49)</f>
        <v>6.6666666666666666E-2</v>
      </c>
      <c r="AO49" s="184">
        <f>LMdati!AP49/(LMdati!$O49-LMdati!$AQ49)</f>
        <v>0</v>
      </c>
      <c r="AP49" s="184"/>
      <c r="AQ49" s="184">
        <f>LMdati!AR49/(LMdati!$V49-LMdati!$AU49)</f>
        <v>0.93258426966292129</v>
      </c>
      <c r="AR49" s="184">
        <f>LMdati!AS49/(LMdati!$V49-LMdati!$AU49)</f>
        <v>5.6179775280898875E-2</v>
      </c>
      <c r="AS49" s="184">
        <f>LMdati!AT49/(LMdati!$V49-LMdati!$AU49)</f>
        <v>1.1235955056179775E-2</v>
      </c>
      <c r="AT49" s="184"/>
      <c r="AU49" s="184">
        <f>LMdati!AV49/LMdati!$BC49</f>
        <v>0.17488789237668162</v>
      </c>
      <c r="AV49" s="184">
        <f>LMdati!AW49/LMdati!$BC49</f>
        <v>8.520179372197309E-2</v>
      </c>
      <c r="AW49" s="184">
        <f>LMdati!AX49/LMdati!$BD49</f>
        <v>0.13733905579399142</v>
      </c>
      <c r="AX49" s="184">
        <f>LMdati!AY49/LMdati!$BD49</f>
        <v>0.10300429184549356</v>
      </c>
      <c r="AY49" s="184">
        <f>LMdati!AZ49/LMdati!$BE49</f>
        <v>0.1606425702811245</v>
      </c>
      <c r="AZ49" s="184">
        <f>LMdati!BA49/LMdati!$BE49</f>
        <v>9.6385542168674704E-2</v>
      </c>
      <c r="BA49" s="30">
        <f>LMdati!BB49</f>
        <v>230</v>
      </c>
      <c r="BB49" s="30">
        <f>LMdati!BC49</f>
        <v>223</v>
      </c>
      <c r="BC49" s="30">
        <f>LMdati!BD49</f>
        <v>233</v>
      </c>
      <c r="BD49" s="30">
        <f>LMdati!BE49</f>
        <v>249</v>
      </c>
      <c r="BE49" s="46">
        <f>LMdati!BF49/(SUM(LMdati!$BF49:$BI49))</f>
        <v>1.9401778496362168E-2</v>
      </c>
      <c r="BF49" s="46">
        <f>LMdati!BG49/(SUM(LMdati!$BF49:$BI49))</f>
        <v>7.5990299110751822E-2</v>
      </c>
      <c r="BG49" s="46">
        <f>LMdati!BH49/(SUM(LMdati!$BF49:$BI49))</f>
        <v>0.43168957154405818</v>
      </c>
      <c r="BH49" s="46">
        <f>LMdati!BI49/(SUM(LMdati!$BF49:$BI49))</f>
        <v>0.47291835084882783</v>
      </c>
      <c r="BI49" s="185">
        <f>LMdati!BJ49</f>
        <v>3.3581244947453515</v>
      </c>
      <c r="BJ49" s="46">
        <f>LMdati!BK49/(SUM(LMdati!$BK49:$BN49))</f>
        <v>7.8415521422797091E-2</v>
      </c>
      <c r="BK49" s="46">
        <f>LMdati!BL49/(SUM(LMdati!$BK49:$BN49))</f>
        <v>0.13823767178658045</v>
      </c>
      <c r="BL49" s="46">
        <f>LMdati!BM49/(SUM(LMdati!$BK49:$BN49))</f>
        <v>0.4219886822958771</v>
      </c>
      <c r="BM49" s="46">
        <f>LMdati!BN49/(SUM(LMdati!$BK49:$BN49))</f>
        <v>0.36135812449474536</v>
      </c>
      <c r="BN49" s="185">
        <v>3.0662894098625708</v>
      </c>
      <c r="BO49" s="46">
        <f>LMdati!BP49/(SUM(LMdati!$BP49:$BS49))</f>
        <v>1.8153117600631413E-2</v>
      </c>
      <c r="BP49" s="46">
        <f>LMdati!BQ49/(SUM(LMdati!$BP49:$BS49))</f>
        <v>9.0765588003157066E-2</v>
      </c>
      <c r="BQ49" s="46">
        <f>LMdati!BR49/(SUM(LMdati!$BP49:$BS49))</f>
        <v>0.39147592738752962</v>
      </c>
      <c r="BR49" s="46">
        <f>LMdati!BS49/(SUM(LMdati!$BP49:$BS49))</f>
        <v>0.49960536700868191</v>
      </c>
      <c r="BS49" s="185">
        <f>LMdati!BT49</f>
        <v>3.3725335438042618</v>
      </c>
      <c r="BT49" s="46">
        <f>LMdati!BU49/(SUM(LMdati!$BU49:$BX49))</f>
        <v>7.34017363851618E-2</v>
      </c>
      <c r="BU49" s="46">
        <f>LMdati!BV49/(SUM(LMdati!$BU49:$BX49))</f>
        <v>0.164956590370955</v>
      </c>
      <c r="BV49" s="46">
        <f>LMdati!BW49/(SUM(LMdati!$BU49:$BX49))</f>
        <v>0.40252565114443567</v>
      </c>
      <c r="BW49" s="46">
        <f>LMdati!BX49/(SUM(LMdati!$BU49:$BX49))</f>
        <v>0.35911602209944754</v>
      </c>
      <c r="BX49" s="187">
        <f>LMdati!BY49</f>
        <v>3.0473559589581689</v>
      </c>
      <c r="BY49" s="46">
        <f>LMdati!BZ49/(SUM(LMdati!$BZ49:$CC49))</f>
        <v>3.0654515327257662E-2</v>
      </c>
      <c r="BZ49" s="46">
        <f>LMdati!CA49/(SUM(LMdati!$BZ49:$CC49))</f>
        <v>9.1135045567522791E-2</v>
      </c>
      <c r="CA49" s="46">
        <f>LMdati!CB49/(SUM(LMdati!$BZ49:$CC49))</f>
        <v>0.40265120132560067</v>
      </c>
      <c r="CB49" s="46">
        <f>LMdati!CC49/(SUM(LMdati!$BZ49:$CC49))</f>
        <v>0.47555923777961889</v>
      </c>
      <c r="CC49" s="185">
        <f>LMdati!CD49</f>
        <v>3.3231151615575807</v>
      </c>
      <c r="CD49" s="46">
        <f>LMdati!CE49/(SUM(LMdati!$CE49:$CH49))</f>
        <v>7.705053852526926E-2</v>
      </c>
      <c r="CE49" s="46">
        <f>LMdati!CF49/(SUM(LMdati!$CE49:$CH49))</f>
        <v>0.17149958574979288</v>
      </c>
      <c r="CF49" s="46">
        <f>LMdati!CG49/(SUM(LMdati!$CE49:$CH49))</f>
        <v>0.44159072079536038</v>
      </c>
      <c r="CG49" s="46">
        <f>LMdati!CH49/(SUM(LMdati!$CE49:$CH49))</f>
        <v>0.30985915492957744</v>
      </c>
      <c r="CH49" s="186">
        <f>LMdati!CI49</f>
        <v>2.9842584921292459</v>
      </c>
      <c r="CI49" s="46">
        <f>LMdati!CJ49/LMdati!$CP49</f>
        <v>0.5</v>
      </c>
      <c r="CJ49" s="46">
        <f>LMdati!CK49/LMdati!$CP49</f>
        <v>0.3380281690140845</v>
      </c>
      <c r="CK49" s="46">
        <f>LMdati!CL49/LMdati!$CP49</f>
        <v>4.9295774647887321E-2</v>
      </c>
      <c r="CL49" s="46">
        <f>LMdati!CM49/LMdati!$CP49</f>
        <v>3.5211267605633804E-2</v>
      </c>
      <c r="CM49" s="46">
        <f>LMdati!CN49/LMdati!$CP49</f>
        <v>7.746478873239436E-2</v>
      </c>
      <c r="CN49" s="244">
        <f>LMdati!CO49</f>
        <v>2.5877862595419847</v>
      </c>
      <c r="CO49" s="245">
        <f>LMdati!CP49</f>
        <v>142</v>
      </c>
      <c r="CP49" s="46">
        <f>LMdati!CQ49/LMdati!$CP49</f>
        <v>0</v>
      </c>
      <c r="CQ49" s="45">
        <f>LMdati!CR49/LMdati!$CP49</f>
        <v>7.0422535211267609E-2</v>
      </c>
      <c r="CR49" s="45">
        <f>LMdati!CS49/LMdati!$CP49</f>
        <v>0.6619718309859155</v>
      </c>
      <c r="CS49" s="45">
        <f>LMdati!CT49/LMdati!$CP49</f>
        <v>0.26760563380281688</v>
      </c>
      <c r="CT49" s="193">
        <f>LMdati!CU49</f>
        <v>107.14788732394366</v>
      </c>
      <c r="CU49" s="46">
        <f>LMdati!CV49/LMdati!$DB49</f>
        <v>0.68627450980392157</v>
      </c>
      <c r="CV49" s="46">
        <f>LMdati!CW49/LMdati!$DB49</f>
        <v>0.22549019607843138</v>
      </c>
      <c r="CW49" s="46">
        <f>LMdati!CX49/LMdati!$DB49</f>
        <v>3.9215686274509803E-2</v>
      </c>
      <c r="CX49" s="46">
        <f>LMdati!CY49/LMdati!$DB49</f>
        <v>9.8039215686274508E-3</v>
      </c>
      <c r="CY49" s="46">
        <f>LMdati!CZ49/LMdati!$DB49</f>
        <v>3.9215686274509803E-2</v>
      </c>
      <c r="CZ49" s="244">
        <f>LMdati!DA49</f>
        <v>2.3469387755102042</v>
      </c>
      <c r="DA49" s="245">
        <f>LMdati!DB49</f>
        <v>102</v>
      </c>
      <c r="DB49" s="46">
        <f>LMdati!DC49/LMdati!$DB49</f>
        <v>0</v>
      </c>
      <c r="DC49" s="45">
        <f>LMdati!DD49/LMdati!$DB49</f>
        <v>0.12745098039215685</v>
      </c>
      <c r="DD49" s="45">
        <f>LMdati!DE49/LMdati!$DB49</f>
        <v>0.69607843137254899</v>
      </c>
      <c r="DE49" s="45">
        <f>LMdati!DF49/LMdati!$DB49</f>
        <v>0.17647058823529413</v>
      </c>
      <c r="DF49" s="193">
        <f>LMdati!DG49</f>
        <v>106.6078431372549</v>
      </c>
      <c r="DG49" s="46">
        <f>LMdati!DH49/LMdati!$DN49</f>
        <v>0.54838709677419351</v>
      </c>
      <c r="DH49" s="46">
        <f>LMdati!DI49/LMdati!$DN49</f>
        <v>0.29838709677419356</v>
      </c>
      <c r="DI49" s="46">
        <f>LMdati!DJ49/LMdati!$DN49</f>
        <v>8.0645161290322578E-3</v>
      </c>
      <c r="DJ49" s="46">
        <f>LMdati!DK49/LMdati!$DN49</f>
        <v>4.8387096774193547E-2</v>
      </c>
      <c r="DK49" s="46">
        <f>LMdati!DL49/LMdati!$DN49</f>
        <v>9.6774193548387094E-2</v>
      </c>
      <c r="DL49" s="244">
        <f>LMdati!DM49</f>
        <v>2.5089285714285716</v>
      </c>
      <c r="DM49" s="245">
        <f>LMdati!DN49</f>
        <v>124</v>
      </c>
      <c r="DN49" s="46">
        <f>LMdati!DO49/LMdati!$DN49</f>
        <v>0</v>
      </c>
      <c r="DO49" s="45">
        <f>LMdati!DP49/LMdati!$DN49</f>
        <v>0.13709677419354838</v>
      </c>
      <c r="DP49" s="45">
        <f>LMdati!DQ49/LMdati!$DN49</f>
        <v>0.717741935483871</v>
      </c>
      <c r="DQ49" s="45">
        <f>LMdati!DR49/LMdati!$DN49</f>
        <v>0.14516129032258066</v>
      </c>
      <c r="DR49" s="193">
        <f>LMdati!DS49</f>
        <v>105.90322580645162</v>
      </c>
      <c r="DS49" s="46">
        <f>LMdati!DT49/LMdati!$DX49</f>
        <v>0.34965034965034963</v>
      </c>
      <c r="DT49" s="46">
        <f>LMdati!DU49/LMdati!$DX49</f>
        <v>0.5174825174825175</v>
      </c>
      <c r="DU49" s="46">
        <f>LMdati!DV49/LMdati!$DX49</f>
        <v>0.11188811188811189</v>
      </c>
      <c r="DV49" s="46">
        <f>LMdati!DW49/LMdati!$DX49</f>
        <v>2.097902097902098E-2</v>
      </c>
      <c r="DW49" s="47">
        <f>LMdati!DX49</f>
        <v>143</v>
      </c>
      <c r="DX49" s="46">
        <f>LMdati!DY49/LMdati!$DX49</f>
        <v>0.48951048951048953</v>
      </c>
      <c r="DY49" s="46">
        <f>LMdati!DZ49/LMdati!$DX49</f>
        <v>0.35664335664335667</v>
      </c>
      <c r="DZ49" s="46">
        <f>LMdati!EA49/LMdati!$DX49</f>
        <v>3.4965034965034968E-2</v>
      </c>
      <c r="EA49" s="46">
        <f>LMdati!EB49/LMdati!$DX49</f>
        <v>6.2937062937062943E-2</v>
      </c>
      <c r="EB49" s="192">
        <f>LMdati!EC49/LMdati!$DX49</f>
        <v>5.5944055944055944E-2</v>
      </c>
      <c r="EC49" s="46">
        <f>LMdati!ED49/LMdati!$EH49</f>
        <v>0.30630630630630629</v>
      </c>
      <c r="ED49" s="46">
        <f>LMdati!EE49/LMdati!$EH49</f>
        <v>0.56756756756756754</v>
      </c>
      <c r="EE49" s="46">
        <f>LMdati!EF49/LMdati!$EH49</f>
        <v>9.0090090090090086E-2</v>
      </c>
      <c r="EF49" s="46">
        <f>LMdati!EG49/LMdati!$EH49</f>
        <v>3.6036036036036036E-2</v>
      </c>
      <c r="EG49" s="47">
        <f>LMdati!EH49</f>
        <v>111</v>
      </c>
      <c r="EH49" s="46">
        <f>LMdati!EI49/LMdati!$EH49</f>
        <v>0.61261261261261257</v>
      </c>
      <c r="EI49" s="46">
        <f>LMdati!EJ49/LMdati!$EH49</f>
        <v>0.27027027027027029</v>
      </c>
      <c r="EJ49" s="46">
        <f>LMdati!EK49/LMdati!$EH49</f>
        <v>3.6036036036036036E-2</v>
      </c>
      <c r="EK49" s="46">
        <f>LMdati!EL49/LMdati!$EH49</f>
        <v>8.1081081081081086E-2</v>
      </c>
      <c r="EL49" s="192">
        <f>LMdati!EM49/LMdati!$EH49</f>
        <v>0</v>
      </c>
      <c r="EM49" s="46">
        <f>LMdati!EN49/LMdati!$ER49</f>
        <v>0.38461538461538464</v>
      </c>
      <c r="EN49" s="46">
        <f>LMdati!EO49/LMdati!$ER49</f>
        <v>0.50961538461538458</v>
      </c>
      <c r="EO49" s="46">
        <f>LMdati!EP49/LMdati!$ER49</f>
        <v>9.6153846153846159E-2</v>
      </c>
      <c r="EP49" s="46">
        <f>LMdati!EQ49/LMdati!$ER49</f>
        <v>9.6153846153846159E-3</v>
      </c>
      <c r="EQ49" s="47">
        <f>LMdati!ER49</f>
        <v>104</v>
      </c>
      <c r="ER49" s="46">
        <f>LMdati!ES49/LMdati!$ER49</f>
        <v>0.56730769230769229</v>
      </c>
      <c r="ES49" s="46">
        <f>LMdati!ET49/LMdati!$ER49</f>
        <v>0.27884615384615385</v>
      </c>
      <c r="ET49" s="46">
        <f>LMdati!EU49/LMdati!$ER49</f>
        <v>5.7692307692307696E-2</v>
      </c>
      <c r="EU49" s="46">
        <f>LMdati!EV49/LMdati!$ER49</f>
        <v>3.8461538461538464E-2</v>
      </c>
      <c r="EV49" s="46">
        <f>LMdati!EW49/LMdati!$ER49</f>
        <v>5.7692307692307696E-2</v>
      </c>
    </row>
    <row r="50" spans="1:152" ht="10.5" customHeight="1" x14ac:dyDescent="0.2">
      <c r="A50" s="127">
        <v>1261</v>
      </c>
      <c r="B50" s="127">
        <v>1160</v>
      </c>
      <c r="C50" s="27">
        <v>92</v>
      </c>
      <c r="D50" s="146" t="s">
        <v>280</v>
      </c>
      <c r="E50" s="27" t="s">
        <v>137</v>
      </c>
      <c r="F50" s="27" t="s">
        <v>205</v>
      </c>
      <c r="G50" s="29">
        <f>LMdati!H50</f>
        <v>73</v>
      </c>
      <c r="H50" s="45">
        <f>LMdati!I50/LMdati!$H50</f>
        <v>9.5890410958904104E-2</v>
      </c>
      <c r="I50" s="45">
        <f>LMdati!J50/LMdati!$H50</f>
        <v>0.19178082191780821</v>
      </c>
      <c r="J50" s="45">
        <f>LMdati!K50/LMdati!$H50</f>
        <v>0.34246575342465752</v>
      </c>
      <c r="K50" s="45">
        <f>LMdati!L50/LMdati!$H50</f>
        <v>4.1095890410958902E-2</v>
      </c>
      <c r="L50" s="45">
        <f>LMdati!M50/LMdati!$H50</f>
        <v>0.32876712328767121</v>
      </c>
      <c r="M50" s="243">
        <f>LMdati!N50</f>
        <v>101.34090909090909</v>
      </c>
      <c r="N50" s="29">
        <f>LMdati!O50</f>
        <v>72</v>
      </c>
      <c r="O50" s="45">
        <f>LMdati!P50/LMdati!$O50</f>
        <v>6.9444444444444448E-2</v>
      </c>
      <c r="P50" s="45">
        <f>LMdati!Q50/LMdati!$O50</f>
        <v>0.1388888888888889</v>
      </c>
      <c r="Q50" s="45">
        <f>LMdati!R50/LMdati!$O50</f>
        <v>0.34722222222222221</v>
      </c>
      <c r="R50" s="45">
        <f>LMdati!S50/LMdati!$O50</f>
        <v>1.3888888888888888E-2</v>
      </c>
      <c r="S50" s="45">
        <f>LMdati!T50/LMdati!$O50</f>
        <v>0.43055555555555558</v>
      </c>
      <c r="T50" s="243">
        <f>LMdati!U50</f>
        <v>102.62790697674419</v>
      </c>
      <c r="U50" s="29">
        <f>LMdati!V50</f>
        <v>104</v>
      </c>
      <c r="V50" s="45">
        <f>LMdati!W50/LMdati!$V50</f>
        <v>0.10576923076923077</v>
      </c>
      <c r="W50" s="45">
        <f>LMdati!X50/LMdati!$V50</f>
        <v>0.19230769230769232</v>
      </c>
      <c r="X50" s="45">
        <f>LMdati!Y50/LMdati!$V50</f>
        <v>0.46153846153846156</v>
      </c>
      <c r="Y50" s="45">
        <f>LMdati!Z50/LMdati!$V50</f>
        <v>2.8846153846153848E-2</v>
      </c>
      <c r="Z50" s="45">
        <f>LMdati!AA50/LMdati!$V50</f>
        <v>0.21153846153846154</v>
      </c>
      <c r="AA50" s="243">
        <f>LMdati!AB50</f>
        <v>104.56962025316456</v>
      </c>
      <c r="AB50" s="29">
        <f>LMdati!AC50</f>
        <v>94</v>
      </c>
      <c r="AC50" s="45">
        <f>LMdati!AD50/LMdati!$AC50</f>
        <v>6.3829787234042548E-2</v>
      </c>
      <c r="AD50" s="45">
        <f>LMdati!AE50/LMdati!$AC50</f>
        <v>0.18085106382978725</v>
      </c>
      <c r="AE50" s="45">
        <f>LMdati!AF50/LMdati!$AC50</f>
        <v>0.45744680851063829</v>
      </c>
      <c r="AF50" s="45">
        <f>LMdati!AG50/LMdati!$AC50</f>
        <v>2.1276595744680851E-2</v>
      </c>
      <c r="AG50" s="45">
        <f>LMdati!AH50/LMdati!$AC50</f>
        <v>0.27659574468085107</v>
      </c>
      <c r="AH50" s="243">
        <f>LMdati!AI50</f>
        <v>103.42647058823529</v>
      </c>
      <c r="AI50" s="184">
        <f>LMdati!AJ50/(LMdati!$H50-LMdati!$AM50)</f>
        <v>0.73469387755102045</v>
      </c>
      <c r="AJ50" s="184">
        <f>LMdati!AK50/(LMdati!$H50-LMdati!$AM50)</f>
        <v>0.24489795918367346</v>
      </c>
      <c r="AK50" s="184">
        <f>LMdati!AL50/(LMdati!$H50-LMdati!$AM50)</f>
        <v>2.0408163265306121E-2</v>
      </c>
      <c r="AL50" s="184"/>
      <c r="AM50" s="184">
        <f>LMdati!AN50/(LMdati!$O50-LMdati!$AQ50)</f>
        <v>0.86363636363636365</v>
      </c>
      <c r="AN50" s="184">
        <f>LMdati!AO50/(LMdati!$O50-LMdati!$AQ50)</f>
        <v>0.13636363636363635</v>
      </c>
      <c r="AO50" s="184">
        <f>LMdati!AP50/(LMdati!$O50-LMdati!$AQ50)</f>
        <v>0</v>
      </c>
      <c r="AP50" s="184"/>
      <c r="AQ50" s="184">
        <f>LMdati!AR50/(LMdati!$V50-LMdati!$AU50)</f>
        <v>0.86956521739130432</v>
      </c>
      <c r="AR50" s="184">
        <f>LMdati!AS50/(LMdati!$V50-LMdati!$AU50)</f>
        <v>0.11594202898550725</v>
      </c>
      <c r="AS50" s="184">
        <f>LMdati!AT50/(LMdati!$V50-LMdati!$AU50)</f>
        <v>1.4492753623188406E-2</v>
      </c>
      <c r="AT50" s="184"/>
      <c r="AU50" s="184">
        <f>LMdati!AV50/LMdati!$BC50</f>
        <v>0.20714285714285716</v>
      </c>
      <c r="AV50" s="184">
        <f>LMdati!AW50/LMdati!$BC50</f>
        <v>4.2857142857142858E-2</v>
      </c>
      <c r="AW50" s="184">
        <f>LMdati!AX50/LMdati!$BD50</f>
        <v>0.20571428571428571</v>
      </c>
      <c r="AX50" s="184">
        <f>LMdati!AY50/LMdati!$BD50</f>
        <v>6.8571428571428575E-2</v>
      </c>
      <c r="AY50" s="184">
        <f>LMdati!AZ50/LMdati!$BE50</f>
        <v>0.23076923076923078</v>
      </c>
      <c r="AZ50" s="184">
        <f>LMdati!BA50/LMdati!$BE50</f>
        <v>7.6923076923076927E-2</v>
      </c>
      <c r="BA50" s="30">
        <f>LMdati!BB50</f>
        <v>152</v>
      </c>
      <c r="BB50" s="30">
        <f>LMdati!BC50</f>
        <v>140</v>
      </c>
      <c r="BC50" s="30">
        <f>LMdati!BD50</f>
        <v>175</v>
      </c>
      <c r="BD50" s="30">
        <f>LMdati!BE50</f>
        <v>195</v>
      </c>
      <c r="BE50" s="46">
        <f>LMdati!BF50/(SUM(LMdati!$BF50:$BI50))</f>
        <v>0.01</v>
      </c>
      <c r="BF50" s="46">
        <f>LMdati!BG50/(SUM(LMdati!$BF50:$BI50))</f>
        <v>8.1428571428571433E-2</v>
      </c>
      <c r="BG50" s="46">
        <f>LMdati!BH50/(SUM(LMdati!$BF50:$BI50))</f>
        <v>0.40857142857142859</v>
      </c>
      <c r="BH50" s="46">
        <f>LMdati!BI50/(SUM(LMdati!$BF50:$BI50))</f>
        <v>0.5</v>
      </c>
      <c r="BI50" s="185">
        <f>LMdati!BJ50</f>
        <v>3.3985714285714286</v>
      </c>
      <c r="BJ50" s="46">
        <f>LMdati!BK50/(SUM(LMdati!$BK50:$BN50))</f>
        <v>3.8571428571428569E-2</v>
      </c>
      <c r="BK50" s="46">
        <f>LMdati!BL50/(SUM(LMdati!$BK50:$BN50))</f>
        <v>0.11</v>
      </c>
      <c r="BL50" s="46">
        <f>LMdati!BM50/(SUM(LMdati!$BK50:$BN50))</f>
        <v>0.47714285714285715</v>
      </c>
      <c r="BM50" s="46">
        <f>LMdati!BN50/(SUM(LMdati!$BK50:$BN50))</f>
        <v>0.37428571428571428</v>
      </c>
      <c r="BN50" s="185">
        <v>3.1871428571428573</v>
      </c>
      <c r="BO50" s="46">
        <f>LMdati!BP50/(SUM(LMdati!$BP50:$BS50))</f>
        <v>1.7505470459518599E-2</v>
      </c>
      <c r="BP50" s="46">
        <f>LMdati!BQ50/(SUM(LMdati!$BP50:$BS50))</f>
        <v>7.9868708971553612E-2</v>
      </c>
      <c r="BQ50" s="46">
        <f>LMdati!BR50/(SUM(LMdati!$BP50:$BS50))</f>
        <v>0.36542669584245074</v>
      </c>
      <c r="BR50" s="46">
        <f>LMdati!BS50/(SUM(LMdati!$BP50:$BS50))</f>
        <v>0.53719912472647702</v>
      </c>
      <c r="BS50" s="185">
        <f>LMdati!BT50</f>
        <v>3.4223194748358861</v>
      </c>
      <c r="BT50" s="46">
        <f>LMdati!BU50/(SUM(LMdati!$BU50:$BX50))</f>
        <v>4.2669584245076587E-2</v>
      </c>
      <c r="BU50" s="46">
        <f>LMdati!BV50/(SUM(LMdati!$BU50:$BX50))</f>
        <v>0.12910284463894967</v>
      </c>
      <c r="BV50" s="46">
        <f>LMdati!BW50/(SUM(LMdati!$BU50:$BX50))</f>
        <v>0.40700218818380746</v>
      </c>
      <c r="BW50" s="46">
        <f>LMdati!BX50/(SUM(LMdati!$BU50:$BX50))</f>
        <v>0.42122538293216633</v>
      </c>
      <c r="BX50" s="187">
        <f>LMdati!BY50</f>
        <v>3.2067833698030634</v>
      </c>
      <c r="BY50" s="46">
        <f>LMdati!BZ50/(SUM(LMdati!$BZ50:$CC50))</f>
        <v>2.1126760563380281E-2</v>
      </c>
      <c r="BZ50" s="46">
        <f>LMdati!CA50/(SUM(LMdati!$BZ50:$CC50))</f>
        <v>9.7585513078470826E-2</v>
      </c>
      <c r="CA50" s="46">
        <f>LMdati!CB50/(SUM(LMdati!$BZ50:$CC50))</f>
        <v>0.36016096579476864</v>
      </c>
      <c r="CB50" s="46">
        <f>LMdati!CC50/(SUM(LMdati!$BZ50:$CC50))</f>
        <v>0.52112676056338025</v>
      </c>
      <c r="CC50" s="185">
        <f>LMdati!CD50</f>
        <v>3.3812877263581491</v>
      </c>
      <c r="CD50" s="46">
        <f>LMdati!CE50/(SUM(LMdati!$CE50:$CH50))</f>
        <v>6.6398390342052319E-2</v>
      </c>
      <c r="CE50" s="46">
        <f>LMdati!CF50/(SUM(LMdati!$CE50:$CH50))</f>
        <v>0.12877263581488935</v>
      </c>
      <c r="CF50" s="46">
        <f>LMdati!CG50/(SUM(LMdati!$CE50:$CH50))</f>
        <v>0.46378269617706236</v>
      </c>
      <c r="CG50" s="46">
        <f>LMdati!CH50/(SUM(LMdati!$CE50:$CH50))</f>
        <v>0.34104627766599599</v>
      </c>
      <c r="CH50" s="186">
        <f>LMdati!CI50</f>
        <v>3.0794768611670018</v>
      </c>
      <c r="CI50" s="46">
        <f>LMdati!CJ50/LMdati!$CP50</f>
        <v>0.60824742268041232</v>
      </c>
      <c r="CJ50" s="46">
        <f>LMdati!CK50/LMdati!$CP50</f>
        <v>0.30927835051546393</v>
      </c>
      <c r="CK50" s="46">
        <f>LMdati!CL50/LMdati!$CP50</f>
        <v>6.1855670103092786E-2</v>
      </c>
      <c r="CL50" s="46">
        <f>LMdati!CM50/LMdati!$CP50</f>
        <v>2.0618556701030927E-2</v>
      </c>
      <c r="CM50" s="46">
        <f>LMdati!CN50/LMdati!$CP50</f>
        <v>0</v>
      </c>
      <c r="CN50" s="244">
        <f>LMdati!CO50</f>
        <v>2.4948453608247423</v>
      </c>
      <c r="CO50" s="245">
        <f>LMdati!CP50</f>
        <v>97</v>
      </c>
      <c r="CP50" s="46">
        <f>LMdati!CQ50/LMdati!$CP50</f>
        <v>0</v>
      </c>
      <c r="CQ50" s="45">
        <f>LMdati!CR50/LMdati!$CP50</f>
        <v>0.14432989690721648</v>
      </c>
      <c r="CR50" s="45">
        <f>LMdati!CS50/LMdati!$CP50</f>
        <v>0.75257731958762886</v>
      </c>
      <c r="CS50" s="45">
        <f>LMdati!CT50/LMdati!$CP50</f>
        <v>0.10309278350515463</v>
      </c>
      <c r="CT50" s="193">
        <f>LMdati!CU50</f>
        <v>106.10309278350516</v>
      </c>
      <c r="CU50" s="46">
        <f>LMdati!CV50/LMdati!$DB50</f>
        <v>0.53658536585365857</v>
      </c>
      <c r="CV50" s="46">
        <f>LMdati!CW50/LMdati!$DB50</f>
        <v>0.34146341463414637</v>
      </c>
      <c r="CW50" s="46">
        <f>LMdati!CX50/LMdati!$DB50</f>
        <v>9.7560975609756101E-2</v>
      </c>
      <c r="CX50" s="46">
        <f>LMdati!CY50/LMdati!$DB50</f>
        <v>2.4390243902439025E-2</v>
      </c>
      <c r="CY50" s="46">
        <f>LMdati!CZ50/LMdati!$DB50</f>
        <v>0</v>
      </c>
      <c r="CZ50" s="244">
        <f>LMdati!DA50</f>
        <v>2.6097560975609757</v>
      </c>
      <c r="DA50" s="245">
        <f>LMdati!DB50</f>
        <v>41</v>
      </c>
      <c r="DB50" s="46">
        <f>LMdati!DC50/LMdati!$DB50</f>
        <v>0</v>
      </c>
      <c r="DC50" s="45">
        <f>LMdati!DD50/LMdati!$DB50</f>
        <v>0.14634146341463414</v>
      </c>
      <c r="DD50" s="45">
        <f>LMdati!DE50/LMdati!$DB50</f>
        <v>0.63414634146341464</v>
      </c>
      <c r="DE50" s="45">
        <f>LMdati!DF50/LMdati!$DB50</f>
        <v>0.21951219512195122</v>
      </c>
      <c r="DF50" s="193">
        <f>LMdati!DG50</f>
        <v>105.73170731707317</v>
      </c>
      <c r="DG50" s="46">
        <f>LMdati!DH50/LMdati!$DN50</f>
        <v>0.45714285714285713</v>
      </c>
      <c r="DH50" s="46">
        <f>LMdati!DI50/LMdati!$DN50</f>
        <v>0.4</v>
      </c>
      <c r="DI50" s="46">
        <f>LMdati!DJ50/LMdati!$DN50</f>
        <v>8.5714285714285715E-2</v>
      </c>
      <c r="DJ50" s="46">
        <f>LMdati!DK50/LMdati!$DN50</f>
        <v>5.7142857142857141E-2</v>
      </c>
      <c r="DK50" s="46">
        <f>LMdati!DL50/LMdati!$DN50</f>
        <v>0</v>
      </c>
      <c r="DL50" s="244">
        <f>LMdati!DM50</f>
        <v>2.7428571428571429</v>
      </c>
      <c r="DM50" s="245">
        <f>LMdati!DN50</f>
        <v>70</v>
      </c>
      <c r="DN50" s="46">
        <f>LMdati!DO50/LMdati!$DN50</f>
        <v>0</v>
      </c>
      <c r="DO50" s="45">
        <f>LMdati!DP50/LMdati!$DN50</f>
        <v>0.17142857142857143</v>
      </c>
      <c r="DP50" s="45">
        <f>LMdati!DQ50/LMdati!$DN50</f>
        <v>0.62857142857142856</v>
      </c>
      <c r="DQ50" s="45">
        <f>LMdati!DR50/LMdati!$DN50</f>
        <v>0.2</v>
      </c>
      <c r="DR50" s="193">
        <f>LMdati!DS50</f>
        <v>105</v>
      </c>
      <c r="DS50" s="46">
        <f>LMdati!DT50/LMdati!$DX50</f>
        <v>0.29729729729729731</v>
      </c>
      <c r="DT50" s="46">
        <f>LMdati!DU50/LMdati!$DX50</f>
        <v>0.58108108108108103</v>
      </c>
      <c r="DU50" s="46">
        <f>LMdati!DV50/LMdati!$DX50</f>
        <v>0.10810810810810811</v>
      </c>
      <c r="DV50" s="46">
        <f>LMdati!DW50/LMdati!$DX50</f>
        <v>1.3513513513513514E-2</v>
      </c>
      <c r="DW50" s="47">
        <f>LMdati!DX50</f>
        <v>74</v>
      </c>
      <c r="DX50" s="46">
        <f>LMdati!DY50/LMdati!$DX50</f>
        <v>0.59459459459459463</v>
      </c>
      <c r="DY50" s="46">
        <f>LMdati!DZ50/LMdati!$DX50</f>
        <v>0.24324324324324326</v>
      </c>
      <c r="DZ50" s="46">
        <f>LMdati!EA50/LMdati!$DX50</f>
        <v>6.7567567567567571E-2</v>
      </c>
      <c r="EA50" s="46">
        <f>LMdati!EB50/LMdati!$DX50</f>
        <v>8.1081081081081086E-2</v>
      </c>
      <c r="EB50" s="192">
        <f>LMdati!EC50/LMdati!$DX50</f>
        <v>1.3513513513513514E-2</v>
      </c>
      <c r="EC50" s="46">
        <f>LMdati!ED50/LMdati!$EH50</f>
        <v>0.2537313432835821</v>
      </c>
      <c r="ED50" s="46">
        <f>LMdati!EE50/LMdati!$EH50</f>
        <v>0.64179104477611937</v>
      </c>
      <c r="EE50" s="46">
        <f>LMdati!EF50/LMdati!$EH50</f>
        <v>7.4626865671641784E-2</v>
      </c>
      <c r="EF50" s="46">
        <f>LMdati!EG50/LMdati!$EH50</f>
        <v>2.9850746268656716E-2</v>
      </c>
      <c r="EG50" s="47">
        <f>LMdati!EH50</f>
        <v>67</v>
      </c>
      <c r="EH50" s="46">
        <f>LMdati!EI50/LMdati!$EH50</f>
        <v>0.41791044776119401</v>
      </c>
      <c r="EI50" s="46">
        <f>LMdati!EJ50/LMdati!$EH50</f>
        <v>0.35820895522388058</v>
      </c>
      <c r="EJ50" s="46">
        <f>LMdati!EK50/LMdati!$EH50</f>
        <v>0.13432835820895522</v>
      </c>
      <c r="EK50" s="46">
        <f>LMdati!EL50/LMdati!$EH50</f>
        <v>5.9701492537313432E-2</v>
      </c>
      <c r="EL50" s="192">
        <f>LMdati!EM50/LMdati!$EH50</f>
        <v>2.9850746268656716E-2</v>
      </c>
      <c r="EM50" s="46">
        <f>LMdati!EN50/LMdati!$ER50</f>
        <v>0.421875</v>
      </c>
      <c r="EN50" s="46">
        <f>LMdati!EO50/LMdati!$ER50</f>
        <v>0.5</v>
      </c>
      <c r="EO50" s="46">
        <f>LMdati!EP50/LMdati!$ER50</f>
        <v>7.8125E-2</v>
      </c>
      <c r="EP50" s="46">
        <f>LMdati!EQ50/LMdati!$ER50</f>
        <v>0</v>
      </c>
      <c r="EQ50" s="47">
        <f>LMdati!ER50</f>
        <v>64</v>
      </c>
      <c r="ER50" s="46">
        <f>LMdati!ES50/LMdati!$ER50</f>
        <v>0.625</v>
      </c>
      <c r="ES50" s="46">
        <f>LMdati!ET50/LMdati!$ER50</f>
        <v>0.171875</v>
      </c>
      <c r="ET50" s="46">
        <f>LMdati!EU50/LMdati!$ER50</f>
        <v>9.375E-2</v>
      </c>
      <c r="EU50" s="46">
        <f>LMdati!EV50/LMdati!$ER50</f>
        <v>4.6875E-2</v>
      </c>
      <c r="EV50" s="46">
        <f>LMdati!EW50/LMdati!$ER50</f>
        <v>6.25E-2</v>
      </c>
    </row>
    <row r="51" spans="1:152" ht="10.5" customHeight="1" x14ac:dyDescent="0.2">
      <c r="A51" s="127">
        <v>1162</v>
      </c>
      <c r="B51" s="147"/>
      <c r="C51" s="27">
        <v>93</v>
      </c>
      <c r="D51" s="28" t="s">
        <v>281</v>
      </c>
      <c r="E51" s="27" t="s">
        <v>137</v>
      </c>
      <c r="F51" s="27" t="s">
        <v>205</v>
      </c>
      <c r="G51" s="29">
        <f>LMdati!H51</f>
        <v>98</v>
      </c>
      <c r="H51" s="45">
        <f>LMdati!I51/LMdati!$H51</f>
        <v>0.21428571428571427</v>
      </c>
      <c r="I51" s="45">
        <f>LMdati!J51/LMdati!$H51</f>
        <v>0.24489795918367346</v>
      </c>
      <c r="J51" s="45">
        <f>LMdati!K51/LMdati!$H51</f>
        <v>0.35714285714285715</v>
      </c>
      <c r="K51" s="45">
        <f>LMdati!L51/LMdati!$H51</f>
        <v>2.0408163265306121E-2</v>
      </c>
      <c r="L51" s="45">
        <f>LMdati!M51/LMdati!$H51</f>
        <v>0.16326530612244897</v>
      </c>
      <c r="M51" s="243">
        <f>LMdati!N51</f>
        <v>102.69512195121951</v>
      </c>
      <c r="N51" s="29">
        <f>LMdati!O51</f>
        <v>117</v>
      </c>
      <c r="O51" s="45">
        <f>LMdati!P51/LMdati!$O51</f>
        <v>0.1623931623931624</v>
      </c>
      <c r="P51" s="45">
        <f>LMdati!Q51/LMdati!$O51</f>
        <v>0.21367521367521367</v>
      </c>
      <c r="Q51" s="45">
        <f>LMdati!R51/LMdati!$O51</f>
        <v>0.45299145299145299</v>
      </c>
      <c r="R51" s="45">
        <f>LMdati!S51/LMdati!$O51</f>
        <v>8.5470085470085479E-3</v>
      </c>
      <c r="S51" s="45">
        <f>LMdati!T51/LMdati!$O51</f>
        <v>0.1623931623931624</v>
      </c>
      <c r="T51" s="243">
        <f>LMdati!U51</f>
        <v>103.83333333333333</v>
      </c>
      <c r="U51" s="29">
        <f>LMdati!V51</f>
        <v>123</v>
      </c>
      <c r="V51" s="45">
        <f>LMdati!W51/LMdati!$V51</f>
        <v>0.17073170731707318</v>
      </c>
      <c r="W51" s="45">
        <f>LMdati!X51/LMdati!$V51</f>
        <v>0.2032520325203252</v>
      </c>
      <c r="X51" s="45">
        <f>LMdati!Y51/LMdati!$V51</f>
        <v>0.47967479674796748</v>
      </c>
      <c r="Y51" s="45">
        <f>LMdati!Z51/LMdati!$V51</f>
        <v>0</v>
      </c>
      <c r="Z51" s="45">
        <f>LMdati!AA51/LMdati!$V51</f>
        <v>0.14634146341463414</v>
      </c>
      <c r="AA51" s="243">
        <f>LMdati!AB51</f>
        <v>103.38317757009345</v>
      </c>
      <c r="AB51" s="29">
        <f>LMdati!AC51</f>
        <v>137</v>
      </c>
      <c r="AC51" s="45">
        <f>LMdati!AD51/LMdati!$AC51</f>
        <v>0.13868613138686131</v>
      </c>
      <c r="AD51" s="45">
        <f>LMdati!AE51/LMdati!$AC51</f>
        <v>0.23357664233576642</v>
      </c>
      <c r="AE51" s="45">
        <f>LMdati!AF51/LMdati!$AC51</f>
        <v>0.39416058394160586</v>
      </c>
      <c r="AF51" s="45">
        <f>LMdati!AG51/LMdati!$AC51</f>
        <v>2.1897810218978103E-2</v>
      </c>
      <c r="AG51" s="45">
        <f>LMdati!AH51/LMdati!$AC51</f>
        <v>0.21167883211678831</v>
      </c>
      <c r="AH51" s="243">
        <f>LMdati!AI51</f>
        <v>106.33644859813084</v>
      </c>
      <c r="AI51" s="184">
        <f>LMdati!AJ51/(LMdati!$H51-LMdati!$AM51)</f>
        <v>0.81578947368421051</v>
      </c>
      <c r="AJ51" s="184">
        <f>LMdati!AK51/(LMdati!$H51-LMdati!$AM51)</f>
        <v>0.17105263157894737</v>
      </c>
      <c r="AK51" s="184">
        <f>LMdati!AL51/(LMdati!$H51-LMdati!$AM51)</f>
        <v>1.3157894736842105E-2</v>
      </c>
      <c r="AL51" s="184"/>
      <c r="AM51" s="184">
        <f>LMdati!AN51/(LMdati!$O51-LMdati!$AQ51)</f>
        <v>0.74647887323943662</v>
      </c>
      <c r="AN51" s="184">
        <f>LMdati!AO51/(LMdati!$O51-LMdati!$AQ51)</f>
        <v>0.19718309859154928</v>
      </c>
      <c r="AO51" s="184">
        <f>LMdati!AP51/(LMdati!$O51-LMdati!$AQ51)</f>
        <v>5.6338028169014086E-2</v>
      </c>
      <c r="AP51" s="184"/>
      <c r="AQ51" s="184">
        <f>LMdati!AR51/(LMdati!$V51-LMdati!$AU51)</f>
        <v>0.85185185185185186</v>
      </c>
      <c r="AR51" s="184">
        <f>LMdati!AS51/(LMdati!$V51-LMdati!$AU51)</f>
        <v>0.12345679012345678</v>
      </c>
      <c r="AS51" s="184">
        <f>LMdati!AT51/(LMdati!$V51-LMdati!$AU51)</f>
        <v>2.4691358024691357E-2</v>
      </c>
      <c r="AT51" s="184"/>
      <c r="AU51" s="184">
        <f>LMdati!AV51/LMdati!$BC51</f>
        <v>7.6190476190476197E-2</v>
      </c>
      <c r="AV51" s="184">
        <f>LMdati!AW51/LMdati!$BC51</f>
        <v>9.5238095238095233E-2</v>
      </c>
      <c r="AW51" s="184">
        <f>LMdati!AX51/LMdati!$BD51</f>
        <v>5.5084745762711863E-2</v>
      </c>
      <c r="AX51" s="184">
        <f>LMdati!AY51/LMdati!$BD51</f>
        <v>7.6271186440677971E-2</v>
      </c>
      <c r="AY51" s="184">
        <f>LMdati!AZ51/LMdati!$BE51</f>
        <v>7.3929961089494164E-2</v>
      </c>
      <c r="AZ51" s="184">
        <f>LMdati!BA51/LMdati!$BE51</f>
        <v>0.13618677042801555</v>
      </c>
      <c r="BA51" s="30">
        <f>LMdati!BB51</f>
        <v>216</v>
      </c>
      <c r="BB51" s="30">
        <f>LMdati!BC51</f>
        <v>210</v>
      </c>
      <c r="BC51" s="30">
        <f>LMdati!BD51</f>
        <v>236</v>
      </c>
      <c r="BD51" s="30">
        <f>LMdati!BE51</f>
        <v>257</v>
      </c>
      <c r="BE51" s="46">
        <f>LMdati!BF51/(SUM(LMdati!$BF51:$BI51))</f>
        <v>1.5240328253223915E-2</v>
      </c>
      <c r="BF51" s="46">
        <f>LMdati!BG51/(SUM(LMdati!$BF51:$BI51))</f>
        <v>0.10668229777256741</v>
      </c>
      <c r="BG51" s="46">
        <f>LMdati!BH51/(SUM(LMdati!$BF51:$BI51))</f>
        <v>0.42907385697538103</v>
      </c>
      <c r="BH51" s="46">
        <f>LMdati!BI51/(SUM(LMdati!$BF51:$BI51))</f>
        <v>0.44900351699882768</v>
      </c>
      <c r="BI51" s="185">
        <f>LMdati!BJ51</f>
        <v>3.3118405627198126</v>
      </c>
      <c r="BJ51" s="46">
        <f>LMdati!BK51/(SUM(LMdati!$BK51:$BN51))</f>
        <v>5.1582649472450177E-2</v>
      </c>
      <c r="BK51" s="46">
        <f>LMdati!BL51/(SUM(LMdati!$BK51:$BN51))</f>
        <v>0.13833528722157093</v>
      </c>
      <c r="BL51" s="46">
        <f>LMdati!BM51/(SUM(LMdati!$BK51:$BN51))</f>
        <v>0.45838218053927315</v>
      </c>
      <c r="BM51" s="46">
        <f>LMdati!BN51/(SUM(LMdati!$BK51:$BN51))</f>
        <v>0.35169988276670572</v>
      </c>
      <c r="BN51" s="185">
        <v>3.1101992966002343</v>
      </c>
      <c r="BO51" s="46">
        <f>LMdati!BP51/(SUM(LMdati!$BP51:$BS51))</f>
        <v>1.7507723995880537E-2</v>
      </c>
      <c r="BP51" s="46">
        <f>LMdati!BQ51/(SUM(LMdati!$BP51:$BS51))</f>
        <v>7.209062821833162E-2</v>
      </c>
      <c r="BQ51" s="46">
        <f>LMdati!BR51/(SUM(LMdati!$BP51:$BS51))</f>
        <v>0.38414006179196702</v>
      </c>
      <c r="BR51" s="46">
        <f>LMdati!BS51/(SUM(LMdati!$BP51:$BS51))</f>
        <v>0.52626158599382078</v>
      </c>
      <c r="BS51" s="185">
        <f>LMdati!BT51</f>
        <v>3.4191555097837281</v>
      </c>
      <c r="BT51" s="46">
        <f>LMdati!BU51/(SUM(LMdati!$BU51:$BX51))</f>
        <v>5.2523171987641608E-2</v>
      </c>
      <c r="BU51" s="46">
        <f>LMdati!BV51/(SUM(LMdati!$BU51:$BX51))</f>
        <v>0.13903192584963955</v>
      </c>
      <c r="BV51" s="46">
        <f>LMdati!BW51/(SUM(LMdati!$BU51:$BX51))</f>
        <v>0.46755921730175076</v>
      </c>
      <c r="BW51" s="46">
        <f>LMdati!BX51/(SUM(LMdati!$BU51:$BX51))</f>
        <v>0.3408856848609681</v>
      </c>
      <c r="BX51" s="187">
        <f>LMdati!BY51</f>
        <v>3.0968074150360452</v>
      </c>
      <c r="BY51" s="46">
        <f>LMdati!BZ51/(SUM(LMdati!$BZ51:$CC51))</f>
        <v>2.2764227642276424E-2</v>
      </c>
      <c r="BZ51" s="46">
        <f>LMdati!CA51/(SUM(LMdati!$BZ51:$CC51))</f>
        <v>8.2926829268292687E-2</v>
      </c>
      <c r="CA51" s="46">
        <f>LMdati!CB51/(SUM(LMdati!$BZ51:$CC51))</f>
        <v>0.41544715447154473</v>
      </c>
      <c r="CB51" s="46">
        <f>LMdati!CC51/(SUM(LMdati!$BZ51:$CC51))</f>
        <v>0.4788617886178862</v>
      </c>
      <c r="CC51" s="185">
        <f>LMdati!CD51</f>
        <v>3.3504065040650408</v>
      </c>
      <c r="CD51" s="46">
        <f>LMdati!CE51/(SUM(LMdati!$CE51:$CH51))</f>
        <v>6.0162601626016263E-2</v>
      </c>
      <c r="CE51" s="46">
        <f>LMdati!CF51/(SUM(LMdati!$CE51:$CH51))</f>
        <v>0.13333333333333333</v>
      </c>
      <c r="CF51" s="46">
        <f>LMdati!CG51/(SUM(LMdati!$CE51:$CH51))</f>
        <v>0.46504065040650405</v>
      </c>
      <c r="CG51" s="46">
        <f>LMdati!CH51/(SUM(LMdati!$CE51:$CH51))</f>
        <v>0.34146341463414637</v>
      </c>
      <c r="CH51" s="186">
        <f>LMdati!CI51</f>
        <v>3.0878048780487806</v>
      </c>
      <c r="CI51" s="46">
        <f>LMdati!CJ51/LMdati!$CP51</f>
        <v>0.32075471698113206</v>
      </c>
      <c r="CJ51" s="46">
        <f>LMdati!CK51/LMdati!$CP51</f>
        <v>0.3867924528301887</v>
      </c>
      <c r="CK51" s="46">
        <f>LMdati!CL51/LMdati!$CP51</f>
        <v>0.17924528301886791</v>
      </c>
      <c r="CL51" s="46">
        <f>LMdati!CM51/LMdati!$CP51</f>
        <v>0.11320754716981132</v>
      </c>
      <c r="CM51" s="46">
        <f>LMdati!CN51/LMdati!$CP51</f>
        <v>0</v>
      </c>
      <c r="CN51" s="244">
        <f>LMdati!CO51</f>
        <v>3.0849056603773586</v>
      </c>
      <c r="CO51" s="245">
        <f>LMdati!CP51</f>
        <v>106</v>
      </c>
      <c r="CP51" s="46">
        <f>LMdati!CQ51/LMdati!$CP51</f>
        <v>0</v>
      </c>
      <c r="CQ51" s="45">
        <f>LMdati!CR51/LMdati!$CP51</f>
        <v>9.4339622641509441E-2</v>
      </c>
      <c r="CR51" s="45">
        <f>LMdati!CS51/LMdati!$CP51</f>
        <v>0.66981132075471694</v>
      </c>
      <c r="CS51" s="45">
        <f>LMdati!CT51/LMdati!$CP51</f>
        <v>0.23584905660377359</v>
      </c>
      <c r="CT51" s="193">
        <f>LMdati!CU51</f>
        <v>107.62264150943396</v>
      </c>
      <c r="CU51" s="46">
        <f>LMdati!CV51/LMdati!$DB51</f>
        <v>0.45689655172413796</v>
      </c>
      <c r="CV51" s="46">
        <f>LMdati!CW51/LMdati!$DB51</f>
        <v>0.42241379310344829</v>
      </c>
      <c r="CW51" s="46">
        <f>LMdati!CX51/LMdati!$DB51</f>
        <v>7.7586206896551727E-2</v>
      </c>
      <c r="CX51" s="46">
        <f>LMdati!CY51/LMdati!$DB51</f>
        <v>4.3103448275862072E-2</v>
      </c>
      <c r="CY51" s="46">
        <f>LMdati!CZ51/LMdati!$DB51</f>
        <v>0</v>
      </c>
      <c r="CZ51" s="244">
        <f>LMdati!DA51</f>
        <v>2.7068965517241379</v>
      </c>
      <c r="DA51" s="245">
        <f>LMdati!DB51</f>
        <v>116</v>
      </c>
      <c r="DB51" s="46">
        <f>LMdati!DC51/LMdati!$DB51</f>
        <v>0</v>
      </c>
      <c r="DC51" s="45">
        <f>LMdati!DD51/LMdati!$DB51</f>
        <v>4.3103448275862072E-2</v>
      </c>
      <c r="DD51" s="45">
        <f>LMdati!DE51/LMdati!$DB51</f>
        <v>0.75862068965517238</v>
      </c>
      <c r="DE51" s="45">
        <f>LMdati!DF51/LMdati!$DB51</f>
        <v>0.19827586206896552</v>
      </c>
      <c r="DF51" s="193">
        <f>LMdati!DG51</f>
        <v>108.11206896551724</v>
      </c>
      <c r="DG51" s="46">
        <f>LMdati!DH51/LMdati!$DN51</f>
        <v>0.5</v>
      </c>
      <c r="DH51" s="46">
        <f>LMdati!DI51/LMdati!$DN51</f>
        <v>0.29268292682926828</v>
      </c>
      <c r="DI51" s="46">
        <f>LMdati!DJ51/LMdati!$DN51</f>
        <v>0.15853658536585366</v>
      </c>
      <c r="DJ51" s="46">
        <f>LMdati!DK51/LMdati!$DN51</f>
        <v>4.878048780487805E-2</v>
      </c>
      <c r="DK51" s="46">
        <f>LMdati!DL51/LMdati!$DN51</f>
        <v>0</v>
      </c>
      <c r="DL51" s="244">
        <f>LMdati!DM51</f>
        <v>2.7560975609756095</v>
      </c>
      <c r="DM51" s="245">
        <f>LMdati!DN51</f>
        <v>82</v>
      </c>
      <c r="DN51" s="46">
        <f>LMdati!DO51/LMdati!$DN51</f>
        <v>0</v>
      </c>
      <c r="DO51" s="45">
        <f>LMdati!DP51/LMdati!$DN51</f>
        <v>3.6585365853658534E-2</v>
      </c>
      <c r="DP51" s="45">
        <f>LMdati!DQ51/LMdati!$DN51</f>
        <v>0.78048780487804881</v>
      </c>
      <c r="DQ51" s="45">
        <f>LMdati!DR51/LMdati!$DN51</f>
        <v>0.18292682926829268</v>
      </c>
      <c r="DR51" s="193">
        <f>LMdati!DS51</f>
        <v>108.19512195121951</v>
      </c>
      <c r="DS51" s="46">
        <f>LMdati!DT51/LMdati!$DX51</f>
        <v>0.30769230769230771</v>
      </c>
      <c r="DT51" s="46">
        <f>LMdati!DU51/LMdati!$DX51</f>
        <v>0.5641025641025641</v>
      </c>
      <c r="DU51" s="46">
        <f>LMdati!DV51/LMdati!$DX51</f>
        <v>0.10256410256410256</v>
      </c>
      <c r="DV51" s="46">
        <f>LMdati!DW51/LMdati!$DX51</f>
        <v>2.564102564102564E-2</v>
      </c>
      <c r="DW51" s="47">
        <f>LMdati!DX51</f>
        <v>117</v>
      </c>
      <c r="DX51" s="46">
        <f>LMdati!DY51/LMdati!$DX51</f>
        <v>0.66666666666666663</v>
      </c>
      <c r="DY51" s="46">
        <f>LMdati!DZ51/LMdati!$DX51</f>
        <v>0.15384615384615385</v>
      </c>
      <c r="DZ51" s="46">
        <f>LMdati!EA51/LMdati!$DX51</f>
        <v>6.8376068376068383E-2</v>
      </c>
      <c r="EA51" s="46">
        <f>LMdati!EB51/LMdati!$DX51</f>
        <v>8.5470085470085472E-2</v>
      </c>
      <c r="EB51" s="192">
        <f>LMdati!EC51/LMdati!$DX51</f>
        <v>2.564102564102564E-2</v>
      </c>
      <c r="EC51" s="46">
        <f>LMdati!ED51/LMdati!$EH51</f>
        <v>0.41964285714285715</v>
      </c>
      <c r="ED51" s="46">
        <f>LMdati!EE51/LMdati!$EH51</f>
        <v>0.5089285714285714</v>
      </c>
      <c r="EE51" s="46">
        <f>LMdati!EF51/LMdati!$EH51</f>
        <v>7.1428571428571425E-2</v>
      </c>
      <c r="EF51" s="46">
        <f>LMdati!EG51/LMdati!$EH51</f>
        <v>0</v>
      </c>
      <c r="EG51" s="47">
        <f>LMdati!EH51</f>
        <v>112</v>
      </c>
      <c r="EH51" s="46">
        <f>LMdati!EI51/LMdati!$EH51</f>
        <v>0.7767857142857143</v>
      </c>
      <c r="EI51" s="46">
        <f>LMdati!EJ51/LMdati!$EH51</f>
        <v>8.9285714285714288E-2</v>
      </c>
      <c r="EJ51" s="46">
        <f>LMdati!EK51/LMdati!$EH51</f>
        <v>6.25E-2</v>
      </c>
      <c r="EK51" s="46">
        <f>LMdati!EL51/LMdati!$EH51</f>
        <v>4.4642857142857144E-2</v>
      </c>
      <c r="EL51" s="192">
        <f>LMdati!EM51/LMdati!$EH51</f>
        <v>2.6785714285714284E-2</v>
      </c>
      <c r="EM51" s="46">
        <f>LMdati!EN51/LMdati!$ER51</f>
        <v>0.37209302325581395</v>
      </c>
      <c r="EN51" s="46">
        <f>LMdati!EO51/LMdati!$ER51</f>
        <v>0.52325581395348841</v>
      </c>
      <c r="EO51" s="46">
        <f>LMdati!EP51/LMdati!$ER51</f>
        <v>0.10465116279069768</v>
      </c>
      <c r="EP51" s="46">
        <f>LMdati!EQ51/LMdati!$ER51</f>
        <v>0</v>
      </c>
      <c r="EQ51" s="47">
        <f>LMdati!ER51</f>
        <v>86</v>
      </c>
      <c r="ER51" s="46">
        <f>LMdati!ES51/LMdati!$ER51</f>
        <v>0.69767441860465118</v>
      </c>
      <c r="ES51" s="46">
        <f>LMdati!ET51/LMdati!$ER51</f>
        <v>0.10465116279069768</v>
      </c>
      <c r="ET51" s="46">
        <f>LMdati!EU51/LMdati!$ER51</f>
        <v>9.3023255813953487E-2</v>
      </c>
      <c r="EU51" s="46">
        <f>LMdati!EV51/LMdati!$ER51</f>
        <v>4.6511627906976744E-2</v>
      </c>
      <c r="EV51" s="46">
        <f>LMdati!EW51/LMdati!$ER51</f>
        <v>5.8139534883720929E-2</v>
      </c>
    </row>
    <row r="52" spans="1:152" ht="10.5" customHeight="1" x14ac:dyDescent="0.2">
      <c r="A52" s="148"/>
      <c r="B52" s="148"/>
      <c r="C52" s="27">
        <v>94</v>
      </c>
      <c r="D52" s="28" t="s">
        <v>282</v>
      </c>
      <c r="E52" s="27" t="s">
        <v>124</v>
      </c>
      <c r="F52" s="27" t="s">
        <v>205</v>
      </c>
      <c r="G52" s="29"/>
      <c r="H52" s="45"/>
      <c r="I52" s="45"/>
      <c r="J52" s="45"/>
      <c r="K52" s="45"/>
      <c r="L52" s="45"/>
      <c r="M52" s="243"/>
      <c r="N52" s="29">
        <f>LMdati!O52</f>
        <v>0</v>
      </c>
      <c r="O52" s="45"/>
      <c r="P52" s="45"/>
      <c r="Q52" s="45"/>
      <c r="R52" s="45"/>
      <c r="S52" s="45"/>
      <c r="T52" s="243"/>
      <c r="U52" s="29">
        <f>LMdati!V52</f>
        <v>0</v>
      </c>
      <c r="V52" s="45"/>
      <c r="W52" s="45"/>
      <c r="X52" s="45"/>
      <c r="Y52" s="45"/>
      <c r="Z52" s="45"/>
      <c r="AA52" s="243"/>
      <c r="AB52" s="29">
        <f>LMdati!AC52</f>
        <v>0</v>
      </c>
      <c r="AC52" s="45"/>
      <c r="AD52" s="45"/>
      <c r="AE52" s="45"/>
      <c r="AF52" s="45"/>
      <c r="AG52" s="45"/>
      <c r="AH52" s="243"/>
      <c r="AI52" s="184"/>
      <c r="AJ52" s="184"/>
      <c r="AK52" s="184"/>
      <c r="AL52" s="184"/>
      <c r="AM52" s="184"/>
      <c r="AN52" s="184"/>
      <c r="AO52" s="184"/>
      <c r="AP52" s="184"/>
      <c r="AQ52" s="184"/>
      <c r="AR52" s="184"/>
      <c r="AS52" s="184"/>
      <c r="AT52" s="184"/>
      <c r="AU52" s="184"/>
      <c r="AV52" s="184"/>
      <c r="AW52" s="184"/>
      <c r="AX52" s="184"/>
      <c r="AY52" s="184"/>
      <c r="AZ52" s="184"/>
      <c r="BA52" s="30"/>
      <c r="BB52" s="30"/>
      <c r="BC52" s="30"/>
      <c r="BD52" s="30"/>
      <c r="BE52" s="46"/>
      <c r="BF52" s="46"/>
      <c r="BG52" s="46"/>
      <c r="BH52" s="46"/>
      <c r="BI52" s="185"/>
      <c r="BJ52" s="46"/>
      <c r="BK52" s="46"/>
      <c r="BL52" s="46"/>
      <c r="BM52" s="46"/>
      <c r="BN52" s="185"/>
      <c r="BO52" s="46"/>
      <c r="BP52" s="46"/>
      <c r="BQ52" s="46"/>
      <c r="BR52" s="46"/>
      <c r="BS52" s="185"/>
      <c r="BT52" s="46"/>
      <c r="BU52" s="46"/>
      <c r="BV52" s="46"/>
      <c r="BW52" s="46"/>
      <c r="BX52" s="187"/>
      <c r="BY52" s="46"/>
      <c r="BZ52" s="46"/>
      <c r="CA52" s="46"/>
      <c r="CB52" s="46"/>
      <c r="CC52" s="185"/>
      <c r="CD52" s="46"/>
      <c r="CE52" s="46"/>
      <c r="CF52" s="46"/>
      <c r="CG52" s="46"/>
      <c r="CH52" s="186"/>
      <c r="CI52" s="46"/>
      <c r="CJ52" s="46"/>
      <c r="CK52" s="46"/>
      <c r="CL52" s="46"/>
      <c r="CM52" s="46"/>
      <c r="CN52" s="244"/>
      <c r="CO52" s="245">
        <f>LMdati!CP52</f>
        <v>0</v>
      </c>
      <c r="CP52" s="46"/>
      <c r="CQ52" s="45"/>
      <c r="CR52" s="45"/>
      <c r="CS52" s="45"/>
      <c r="CT52" s="193"/>
      <c r="CU52" s="46"/>
      <c r="CV52" s="46"/>
      <c r="CW52" s="46"/>
      <c r="CX52" s="46"/>
      <c r="CY52" s="46"/>
      <c r="CZ52" s="244"/>
      <c r="DA52" s="245"/>
      <c r="DB52" s="46"/>
      <c r="DC52" s="45"/>
      <c r="DD52" s="45"/>
      <c r="DE52" s="45"/>
      <c r="DF52" s="193"/>
      <c r="DG52" s="46"/>
      <c r="DH52" s="46"/>
      <c r="DI52" s="46"/>
      <c r="DJ52" s="46"/>
      <c r="DK52" s="46"/>
      <c r="DL52" s="244"/>
      <c r="DM52" s="245"/>
      <c r="DN52" s="46"/>
      <c r="DO52" s="45"/>
      <c r="DP52" s="45"/>
      <c r="DQ52" s="45"/>
      <c r="DR52" s="193"/>
      <c r="DS52" s="46"/>
      <c r="DT52" s="46"/>
      <c r="DU52" s="46"/>
      <c r="DV52" s="46"/>
      <c r="DW52" s="47">
        <f>LMdati!DX52</f>
        <v>0</v>
      </c>
      <c r="DX52" s="46"/>
      <c r="DY52" s="46"/>
      <c r="DZ52" s="46"/>
      <c r="EA52" s="46"/>
      <c r="EB52" s="192"/>
      <c r="EC52" s="46"/>
      <c r="ED52" s="46"/>
      <c r="EE52" s="46"/>
      <c r="EF52" s="46"/>
      <c r="EG52" s="47">
        <f>LMdati!EH52</f>
        <v>0</v>
      </c>
      <c r="EH52" s="46"/>
      <c r="EI52" s="46"/>
      <c r="EJ52" s="46"/>
      <c r="EK52" s="46"/>
      <c r="EL52" s="192"/>
      <c r="EM52" s="46"/>
      <c r="EN52" s="46"/>
      <c r="EO52" s="46"/>
      <c r="EP52" s="46"/>
      <c r="EQ52" s="47">
        <f>LMdati!ER52</f>
        <v>0</v>
      </c>
      <c r="ER52" s="46"/>
      <c r="ES52" s="46"/>
      <c r="ET52" s="46"/>
      <c r="EU52" s="46"/>
      <c r="EV52" s="46"/>
    </row>
    <row r="53" spans="1:152" ht="10.5" customHeight="1" x14ac:dyDescent="0.2">
      <c r="A53" s="149">
        <v>1262</v>
      </c>
      <c r="B53" s="149"/>
      <c r="C53" s="27">
        <v>97</v>
      </c>
      <c r="D53" s="28" t="s">
        <v>283</v>
      </c>
      <c r="E53" s="27" t="s">
        <v>137</v>
      </c>
      <c r="F53" s="27" t="s">
        <v>205</v>
      </c>
      <c r="G53" s="29"/>
      <c r="H53" s="45"/>
      <c r="I53" s="45"/>
      <c r="J53" s="45"/>
      <c r="K53" s="45"/>
      <c r="L53" s="45"/>
      <c r="M53" s="243"/>
      <c r="N53" s="29"/>
      <c r="O53" s="45"/>
      <c r="P53" s="45"/>
      <c r="Q53" s="45"/>
      <c r="R53" s="45"/>
      <c r="S53" s="45"/>
      <c r="T53" s="243"/>
      <c r="U53" s="29"/>
      <c r="V53" s="45"/>
      <c r="W53" s="45"/>
      <c r="X53" s="45"/>
      <c r="Y53" s="45"/>
      <c r="Z53" s="45"/>
      <c r="AA53" s="243"/>
      <c r="AB53" s="29"/>
      <c r="AC53" s="45"/>
      <c r="AD53" s="45"/>
      <c r="AE53" s="45"/>
      <c r="AF53" s="45"/>
      <c r="AG53" s="45"/>
      <c r="AH53" s="243"/>
      <c r="AI53" s="184"/>
      <c r="AJ53" s="184"/>
      <c r="AK53" s="184"/>
      <c r="AL53" s="184"/>
      <c r="AM53" s="184"/>
      <c r="AN53" s="184"/>
      <c r="AO53" s="184"/>
      <c r="AP53" s="184"/>
      <c r="AQ53" s="184"/>
      <c r="AR53" s="184"/>
      <c r="AS53" s="184"/>
      <c r="AT53" s="184"/>
      <c r="AU53" s="184"/>
      <c r="AV53" s="184"/>
      <c r="AW53" s="184"/>
      <c r="AX53" s="184"/>
      <c r="AY53" s="184">
        <f>LMdati!AZ53/LMdati!$BE53</f>
        <v>0.125</v>
      </c>
      <c r="AZ53" s="184">
        <f>LMdati!BA53/LMdati!$BE53</f>
        <v>0</v>
      </c>
      <c r="BA53" s="30"/>
      <c r="BB53" s="30"/>
      <c r="BC53" s="30"/>
      <c r="BD53" s="30">
        <f>LMdati!BE53</f>
        <v>40</v>
      </c>
      <c r="BE53" s="46"/>
      <c r="BF53" s="46"/>
      <c r="BG53" s="46"/>
      <c r="BH53" s="46"/>
      <c r="BI53" s="185"/>
      <c r="BJ53" s="46"/>
      <c r="BK53" s="46"/>
      <c r="BL53" s="46"/>
      <c r="BM53" s="46"/>
      <c r="BN53" s="185"/>
      <c r="BO53" s="46"/>
      <c r="BP53" s="46"/>
      <c r="BQ53" s="46"/>
      <c r="BR53" s="46"/>
      <c r="BS53" s="185"/>
      <c r="BT53" s="46"/>
      <c r="BU53" s="46"/>
      <c r="BV53" s="46"/>
      <c r="BW53" s="46"/>
      <c r="BX53" s="187"/>
      <c r="BY53" s="46"/>
      <c r="BZ53" s="46"/>
      <c r="CA53" s="46"/>
      <c r="CB53" s="46"/>
      <c r="CC53" s="185"/>
      <c r="CD53" s="46"/>
      <c r="CE53" s="46"/>
      <c r="CF53" s="46"/>
      <c r="CG53" s="46"/>
      <c r="CH53" s="186"/>
      <c r="CI53" s="46"/>
      <c r="CJ53" s="46"/>
      <c r="CK53" s="46"/>
      <c r="CL53" s="46"/>
      <c r="CM53" s="46"/>
      <c r="CN53" s="244"/>
      <c r="CO53" s="245"/>
      <c r="CP53" s="46"/>
      <c r="CQ53" s="45"/>
      <c r="CR53" s="45"/>
      <c r="CS53" s="45"/>
      <c r="CT53" s="193"/>
      <c r="CU53" s="46"/>
      <c r="CV53" s="46"/>
      <c r="CW53" s="46"/>
      <c r="CX53" s="46"/>
      <c r="CY53" s="46"/>
      <c r="CZ53" s="244"/>
      <c r="DA53" s="245"/>
      <c r="DB53" s="46"/>
      <c r="DC53" s="45"/>
      <c r="DD53" s="45"/>
      <c r="DE53" s="45"/>
      <c r="DF53" s="193"/>
      <c r="DG53" s="46"/>
      <c r="DH53" s="46"/>
      <c r="DI53" s="46"/>
      <c r="DJ53" s="46"/>
      <c r="DK53" s="46"/>
      <c r="DL53" s="244"/>
      <c r="DM53" s="245"/>
      <c r="DN53" s="46"/>
      <c r="DO53" s="45"/>
      <c r="DP53" s="45"/>
      <c r="DQ53" s="45"/>
      <c r="DR53" s="193"/>
      <c r="DS53" s="46"/>
      <c r="DT53" s="46"/>
      <c r="DU53" s="46"/>
      <c r="DV53" s="46"/>
      <c r="DW53" s="47"/>
      <c r="DX53" s="46"/>
      <c r="DY53" s="46"/>
      <c r="DZ53" s="46"/>
      <c r="EA53" s="46"/>
      <c r="EB53" s="192"/>
      <c r="EC53" s="46"/>
      <c r="ED53" s="46"/>
      <c r="EE53" s="46"/>
      <c r="EF53" s="46"/>
      <c r="EG53" s="47">
        <f>LMdati!EH53</f>
        <v>0</v>
      </c>
      <c r="EH53" s="46"/>
      <c r="EI53" s="46"/>
      <c r="EJ53" s="46"/>
      <c r="EK53" s="46"/>
      <c r="EL53" s="192"/>
      <c r="EM53" s="46"/>
      <c r="EN53" s="46"/>
      <c r="EO53" s="46"/>
      <c r="EP53" s="46"/>
      <c r="EQ53" s="47">
        <f>LMdati!ER53</f>
        <v>0</v>
      </c>
      <c r="ER53" s="46"/>
      <c r="ES53" s="46"/>
      <c r="ET53" s="46"/>
      <c r="EU53" s="46"/>
      <c r="EV53" s="46"/>
    </row>
    <row r="54" spans="1:152" ht="10.5" customHeight="1" x14ac:dyDescent="0.2">
      <c r="A54" s="151">
        <v>1159</v>
      </c>
      <c r="B54" s="151">
        <v>1164</v>
      </c>
      <c r="C54" s="27">
        <v>98</v>
      </c>
      <c r="D54" s="28" t="s">
        <v>285</v>
      </c>
      <c r="E54" s="27" t="s">
        <v>137</v>
      </c>
      <c r="F54" s="27" t="s">
        <v>205</v>
      </c>
      <c r="G54" s="29">
        <f>LMdati!H54</f>
        <v>79</v>
      </c>
      <c r="H54" s="45">
        <f>LMdati!I54/LMdati!$H54</f>
        <v>7.5949367088607597E-2</v>
      </c>
      <c r="I54" s="45">
        <f>LMdati!J54/LMdati!$H54</f>
        <v>0.20253164556962025</v>
      </c>
      <c r="J54" s="45">
        <f>LMdati!K54/LMdati!$H54</f>
        <v>0.31645569620253167</v>
      </c>
      <c r="K54" s="45">
        <f>LMdati!L54/LMdati!$H54</f>
        <v>0</v>
      </c>
      <c r="L54" s="45">
        <f>LMdati!M54/LMdati!$H54</f>
        <v>0.4050632911392405</v>
      </c>
      <c r="M54" s="243">
        <f>LMdati!N54</f>
        <v>103.125</v>
      </c>
      <c r="N54" s="29">
        <f>LMdati!O54</f>
        <v>83</v>
      </c>
      <c r="O54" s="45">
        <f>LMdati!P54/LMdati!$O54</f>
        <v>0.12048192771084337</v>
      </c>
      <c r="P54" s="45">
        <f>LMdati!Q54/LMdati!$O54</f>
        <v>9.6385542168674704E-2</v>
      </c>
      <c r="Q54" s="45">
        <f>LMdati!R54/LMdati!$O54</f>
        <v>0.26506024096385544</v>
      </c>
      <c r="R54" s="45">
        <f>LMdati!S54/LMdati!$O54</f>
        <v>6.0240963855421686E-2</v>
      </c>
      <c r="S54" s="45">
        <f>LMdati!T54/LMdati!$O54</f>
        <v>0.45783132530120479</v>
      </c>
      <c r="T54" s="243">
        <f>LMdati!U54</f>
        <v>105.3170731707317</v>
      </c>
      <c r="U54" s="29">
        <f>LMdati!V54</f>
        <v>83</v>
      </c>
      <c r="V54" s="45">
        <f>LMdati!W54/LMdati!$V54</f>
        <v>7.2289156626506021E-2</v>
      </c>
      <c r="W54" s="45">
        <f>LMdati!X54/LMdati!$V54</f>
        <v>0.14457831325301204</v>
      </c>
      <c r="X54" s="45">
        <f>LMdati!Y54/LMdati!$V54</f>
        <v>0.30120481927710846</v>
      </c>
      <c r="Y54" s="45">
        <f>LMdati!Z54/LMdati!$V54</f>
        <v>0.13253012048192772</v>
      </c>
      <c r="Z54" s="45">
        <f>LMdati!AA54/LMdati!$V54</f>
        <v>0.3493975903614458</v>
      </c>
      <c r="AA54" s="243">
        <f>LMdati!AB54</f>
        <v>106.11627906976744</v>
      </c>
      <c r="AB54" s="29">
        <f>LMdati!AC54</f>
        <v>80</v>
      </c>
      <c r="AC54" s="45">
        <f>LMdati!AD54/LMdati!$AC54</f>
        <v>0.1</v>
      </c>
      <c r="AD54" s="45">
        <f>LMdati!AE54/LMdati!$AC54</f>
        <v>0.15</v>
      </c>
      <c r="AE54" s="45">
        <f>LMdati!AF54/LMdati!$AC54</f>
        <v>0.26250000000000001</v>
      </c>
      <c r="AF54" s="45">
        <f>LMdati!AG54/LMdati!$AC54</f>
        <v>3.7499999999999999E-2</v>
      </c>
      <c r="AG54" s="45">
        <f>LMdati!AH54/LMdati!$AC54</f>
        <v>0.45</v>
      </c>
      <c r="AH54" s="243">
        <f>LMdati!AI54</f>
        <v>105.66666666666667</v>
      </c>
      <c r="AI54" s="184">
        <f>LMdati!AJ54/(LMdati!$H54-LMdati!$AM54)</f>
        <v>0.96875</v>
      </c>
      <c r="AJ54" s="184">
        <f>LMdati!AK54/(LMdati!$H54-LMdati!$AM54)</f>
        <v>1.5625E-2</v>
      </c>
      <c r="AK54" s="184">
        <f>LMdati!AL54/(LMdati!$H54-LMdati!$AM54)</f>
        <v>1.5625E-2</v>
      </c>
      <c r="AL54" s="184"/>
      <c r="AM54" s="184">
        <f>LMdati!AN54/(LMdati!$O54-LMdati!$AQ54)</f>
        <v>0.96250000000000002</v>
      </c>
      <c r="AN54" s="184">
        <f>LMdati!AO54/(LMdati!$O54-LMdati!$AQ54)</f>
        <v>1.2500000000000001E-2</v>
      </c>
      <c r="AO54" s="184">
        <f>LMdati!AP54/(LMdati!$O54-LMdati!$AQ54)</f>
        <v>2.5000000000000001E-2</v>
      </c>
      <c r="AP54" s="184"/>
      <c r="AQ54" s="184">
        <f>LMdati!AR54/(LMdati!$V54-LMdati!$AU54)</f>
        <v>0.97435897435897434</v>
      </c>
      <c r="AR54" s="184">
        <f>LMdati!AS54/(LMdati!$V54-LMdati!$AU54)</f>
        <v>1.282051282051282E-2</v>
      </c>
      <c r="AS54" s="184">
        <f>LMdati!AT54/(LMdati!$V54-LMdati!$AU54)</f>
        <v>1.282051282051282E-2</v>
      </c>
      <c r="AT54" s="184"/>
      <c r="AU54" s="184">
        <f>LMdati!AV54/LMdati!$BC54</f>
        <v>0.1111111111111111</v>
      </c>
      <c r="AV54" s="184">
        <f>LMdati!AW54/LMdati!$BC54</f>
        <v>0.14814814814814814</v>
      </c>
      <c r="AW54" s="184">
        <f>LMdati!AX54/LMdati!$BD54</f>
        <v>9.7560975609756101E-2</v>
      </c>
      <c r="AX54" s="184">
        <f>LMdati!AY54/LMdati!$BD54</f>
        <v>0.16463414634146342</v>
      </c>
      <c r="AY54" s="184">
        <f>LMdati!AZ54/LMdati!$BE54</f>
        <v>0.14906832298136646</v>
      </c>
      <c r="AZ54" s="184">
        <f>LMdati!BA54/LMdati!$BE54</f>
        <v>0.21739130434782608</v>
      </c>
      <c r="BA54" s="30">
        <f>LMdati!BB54</f>
        <v>155</v>
      </c>
      <c r="BB54" s="30">
        <f>LMdati!BC54</f>
        <v>162</v>
      </c>
      <c r="BC54" s="30">
        <f>LMdati!BD54</f>
        <v>164</v>
      </c>
      <c r="BD54" s="30">
        <f>LMdati!BE54</f>
        <v>161</v>
      </c>
      <c r="BE54" s="46">
        <f>LMdati!BF54/(SUM(LMdati!$BF54:$BI54))</f>
        <v>1.8743109151047408E-2</v>
      </c>
      <c r="BF54" s="46">
        <f>LMdati!BG54/(SUM(LMdati!$BF54:$BI54))</f>
        <v>5.8434399117971332E-2</v>
      </c>
      <c r="BG54" s="46">
        <f>LMdati!BH54/(SUM(LMdati!$BF54:$BI54))</f>
        <v>0.38147739801543551</v>
      </c>
      <c r="BH54" s="46">
        <f>LMdati!BI54/(SUM(LMdati!$BF54:$BI54))</f>
        <v>0.54134509371554573</v>
      </c>
      <c r="BI54" s="185">
        <f>LMdati!BJ54</f>
        <v>3.4454244762954795</v>
      </c>
      <c r="BJ54" s="46">
        <f>LMdati!BK54/(SUM(LMdati!$BK54:$BN54))</f>
        <v>6.9459757442116868E-2</v>
      </c>
      <c r="BK54" s="46">
        <f>LMdati!BL54/(SUM(LMdati!$BK54:$BN54))</f>
        <v>0.13781697905181919</v>
      </c>
      <c r="BL54" s="46">
        <f>LMdati!BM54/(SUM(LMdati!$BK54:$BN54))</f>
        <v>0.43219404630650499</v>
      </c>
      <c r="BM54" s="46">
        <f>LMdati!BN54/(SUM(LMdati!$BK54:$BN54))</f>
        <v>0.36052921719955899</v>
      </c>
      <c r="BN54" s="185">
        <v>3.0837927232635063</v>
      </c>
      <c r="BO54" s="46">
        <f>LMdati!BP54/(SUM(LMdati!$BP54:$BS54))</f>
        <v>2.5834230355220669E-2</v>
      </c>
      <c r="BP54" s="46">
        <f>LMdati!BQ54/(SUM(LMdati!$BP54:$BS54))</f>
        <v>6.9967707212055974E-2</v>
      </c>
      <c r="BQ54" s="46">
        <f>LMdati!BR54/(SUM(LMdati!$BP54:$BS54))</f>
        <v>0.39935414424111948</v>
      </c>
      <c r="BR54" s="46">
        <f>LMdati!BS54/(SUM(LMdati!$BP54:$BS54))</f>
        <v>0.5048439181916039</v>
      </c>
      <c r="BS54" s="185">
        <f>LMdati!BT54</f>
        <v>3.3832077502691065</v>
      </c>
      <c r="BT54" s="46">
        <f>LMdati!BU54/(SUM(LMdati!$BU54:$BX54))</f>
        <v>9.2572658772874059E-2</v>
      </c>
      <c r="BU54" s="46">
        <f>LMdati!BV54/(SUM(LMdati!$BU54:$BX54))</f>
        <v>0.17222820236813779</v>
      </c>
      <c r="BV54" s="46">
        <f>LMdati!BW54/(SUM(LMdati!$BU54:$BX54))</f>
        <v>0.44133476856835308</v>
      </c>
      <c r="BW54" s="46">
        <f>LMdati!BX54/(SUM(LMdati!$BU54:$BX54))</f>
        <v>0.29386437029063511</v>
      </c>
      <c r="BX54" s="187">
        <f>LMdati!BY54</f>
        <v>2.9364908503767491</v>
      </c>
      <c r="BY54" s="46">
        <f>LMdati!BZ54/(SUM(LMdati!$BZ54:$CC54))</f>
        <v>2.446183953033268E-2</v>
      </c>
      <c r="BZ54" s="46">
        <f>LMdati!CA54/(SUM(LMdati!$BZ54:$CC54))</f>
        <v>7.3385518590998039E-2</v>
      </c>
      <c r="CA54" s="46">
        <f>LMdati!CB54/(SUM(LMdati!$BZ54:$CC54))</f>
        <v>0.3679060665362035</v>
      </c>
      <c r="CB54" s="46">
        <f>LMdati!CC54/(SUM(LMdati!$BZ54:$CC54))</f>
        <v>0.53424657534246578</v>
      </c>
      <c r="CC54" s="185">
        <f>LMdati!CD54</f>
        <v>3.4119373776908022</v>
      </c>
      <c r="CD54" s="46">
        <f>LMdati!CE54/(SUM(LMdati!$CE54:$CH54))</f>
        <v>9.1976516634050876E-2</v>
      </c>
      <c r="CE54" s="46">
        <f>LMdati!CF54/(SUM(LMdati!$CE54:$CH54))</f>
        <v>0.16144814090019569</v>
      </c>
      <c r="CF54" s="46">
        <f>LMdati!CG54/(SUM(LMdati!$CE54:$CH54))</f>
        <v>0.37964774951076319</v>
      </c>
      <c r="CG54" s="46">
        <f>LMdati!CH54/(SUM(LMdati!$CE54:$CH54))</f>
        <v>0.36692759295499022</v>
      </c>
      <c r="CH54" s="186">
        <f>LMdati!CI54</f>
        <v>3.0215264187866926</v>
      </c>
      <c r="CI54" s="46">
        <f>LMdati!CJ54/LMdati!$CP54</f>
        <v>0.42424242424242425</v>
      </c>
      <c r="CJ54" s="46">
        <f>LMdati!CK54/LMdati!$CP54</f>
        <v>0.38383838383838381</v>
      </c>
      <c r="CK54" s="46">
        <f>LMdati!CL54/LMdati!$CP54</f>
        <v>7.0707070707070704E-2</v>
      </c>
      <c r="CL54" s="46">
        <f>LMdati!CM54/LMdati!$CP54</f>
        <v>4.0404040404040407E-2</v>
      </c>
      <c r="CM54" s="46">
        <f>LMdati!CN54/LMdati!$CP54</f>
        <v>8.0808080808080815E-2</v>
      </c>
      <c r="CN54" s="244">
        <f>LMdati!CO54</f>
        <v>2.7032967032967035</v>
      </c>
      <c r="CO54" s="245">
        <f>LMdati!CP54</f>
        <v>99</v>
      </c>
      <c r="CP54" s="46">
        <f>LMdati!CQ54/LMdati!$CP54</f>
        <v>2.0202020202020204E-2</v>
      </c>
      <c r="CQ54" s="45">
        <f>LMdati!CR54/LMdati!$CP54</f>
        <v>0.16161616161616163</v>
      </c>
      <c r="CR54" s="45">
        <f>LMdati!CS54/LMdati!$CP54</f>
        <v>0.69696969696969702</v>
      </c>
      <c r="CS54" s="45">
        <f>LMdati!CT54/LMdati!$CP54</f>
        <v>0.12121212121212122</v>
      </c>
      <c r="CT54" s="193">
        <f>LMdati!CU54</f>
        <v>104.58585858585859</v>
      </c>
      <c r="CU54" s="46">
        <f>LMdati!CV54/LMdati!$DB54</f>
        <v>0.49450549450549453</v>
      </c>
      <c r="CV54" s="46">
        <f>LMdati!CW54/LMdati!$DB54</f>
        <v>0.30769230769230771</v>
      </c>
      <c r="CW54" s="46">
        <f>LMdati!CX54/LMdati!$DB54</f>
        <v>4.3956043956043959E-2</v>
      </c>
      <c r="CX54" s="46">
        <f>LMdati!CY54/LMdati!$DB54</f>
        <v>4.3956043956043959E-2</v>
      </c>
      <c r="CY54" s="46">
        <f>LMdati!CZ54/LMdati!$DB54</f>
        <v>0.10989010989010989</v>
      </c>
      <c r="CZ54" s="244">
        <f>LMdati!DA54</f>
        <v>2.5925925925925926</v>
      </c>
      <c r="DA54" s="245">
        <f>LMdati!DB54</f>
        <v>91</v>
      </c>
      <c r="DB54" s="46">
        <f>LMdati!DC54/LMdati!$DB54</f>
        <v>0</v>
      </c>
      <c r="DC54" s="45">
        <f>LMdati!DD54/LMdati!$DB54</f>
        <v>0.15384615384615385</v>
      </c>
      <c r="DD54" s="45">
        <f>LMdati!DE54/LMdati!$DB54</f>
        <v>0.70329670329670335</v>
      </c>
      <c r="DE54" s="45">
        <f>LMdati!DF54/LMdati!$DB54</f>
        <v>0.14285714285714285</v>
      </c>
      <c r="DF54" s="193">
        <f>LMdati!DG54</f>
        <v>104.77173913043478</v>
      </c>
      <c r="DG54" s="46">
        <f>LMdati!DH54/LMdati!$DN54</f>
        <v>0.64893617021276595</v>
      </c>
      <c r="DH54" s="46">
        <f>LMdati!DI54/LMdati!$DN54</f>
        <v>0.23404255319148937</v>
      </c>
      <c r="DI54" s="46">
        <f>LMdati!DJ54/LMdati!$DN54</f>
        <v>1.0638297872340425E-2</v>
      </c>
      <c r="DJ54" s="46">
        <f>LMdati!DK54/LMdati!$DN54</f>
        <v>1.0638297872340425E-2</v>
      </c>
      <c r="DK54" s="46">
        <f>LMdati!DL54/LMdati!$DN54</f>
        <v>9.5744680851063829E-2</v>
      </c>
      <c r="DL54" s="244">
        <f>LMdati!DM54</f>
        <v>2.3176470588235296</v>
      </c>
      <c r="DM54" s="245">
        <f>LMdati!DN54</f>
        <v>94</v>
      </c>
      <c r="DN54" s="46">
        <f>LMdati!DO54/LMdati!$DN54</f>
        <v>0</v>
      </c>
      <c r="DO54" s="45">
        <f>LMdati!DP54/LMdati!$DN54</f>
        <v>0.25531914893617019</v>
      </c>
      <c r="DP54" s="45">
        <f>LMdati!DQ54/LMdati!$DN54</f>
        <v>0.58510638297872342</v>
      </c>
      <c r="DQ54" s="45">
        <f>LMdati!DR54/LMdati!$DN54</f>
        <v>0.15957446808510639</v>
      </c>
      <c r="DR54" s="193">
        <f>LMdati!DS54</f>
        <v>103.88297872340425</v>
      </c>
      <c r="DS54" s="46">
        <f>LMdati!DT54/LMdati!$DX54</f>
        <v>0.52941176470588236</v>
      </c>
      <c r="DT54" s="46">
        <f>LMdati!DU54/LMdati!$DX54</f>
        <v>0.38823529411764707</v>
      </c>
      <c r="DU54" s="46">
        <f>LMdati!DV54/LMdati!$DX54</f>
        <v>7.0588235294117646E-2</v>
      </c>
      <c r="DV54" s="46">
        <f>LMdati!DW54/LMdati!$DX54</f>
        <v>1.1764705882352941E-2</v>
      </c>
      <c r="DW54" s="47">
        <f>LMdati!DX54</f>
        <v>85</v>
      </c>
      <c r="DX54" s="46">
        <f>LMdati!DY54/LMdati!$DX54</f>
        <v>0.62352941176470589</v>
      </c>
      <c r="DY54" s="46">
        <f>LMdati!DZ54/LMdati!$DX54</f>
        <v>0.16470588235294117</v>
      </c>
      <c r="DZ54" s="46">
        <f>LMdati!EA54/LMdati!$DX54</f>
        <v>8.2352941176470587E-2</v>
      </c>
      <c r="EA54" s="46">
        <f>LMdati!EB54/LMdati!$DX54</f>
        <v>9.4117647058823528E-2</v>
      </c>
      <c r="EB54" s="192">
        <f>LMdati!EC54/LMdati!$DX54</f>
        <v>3.5294117647058823E-2</v>
      </c>
      <c r="EC54" s="46">
        <f>LMdati!ED54/LMdati!$EH54</f>
        <v>0.45977011494252873</v>
      </c>
      <c r="ED54" s="46">
        <f>LMdati!EE54/LMdati!$EH54</f>
        <v>0.45977011494252873</v>
      </c>
      <c r="EE54" s="46">
        <f>LMdati!EF54/LMdati!$EH54</f>
        <v>5.7471264367816091E-2</v>
      </c>
      <c r="EF54" s="46">
        <f>LMdati!EG54/LMdati!$EH54</f>
        <v>2.2988505747126436E-2</v>
      </c>
      <c r="EG54" s="47">
        <f>LMdati!EH54</f>
        <v>87</v>
      </c>
      <c r="EH54" s="46">
        <f>LMdati!EI54/LMdati!$EH54</f>
        <v>0.75862068965517238</v>
      </c>
      <c r="EI54" s="46">
        <f>LMdati!EJ54/LMdati!$EH54</f>
        <v>8.0459770114942528E-2</v>
      </c>
      <c r="EJ54" s="46">
        <f>LMdati!EK54/LMdati!$EH54</f>
        <v>0.10344827586206896</v>
      </c>
      <c r="EK54" s="46">
        <f>LMdati!EL54/LMdati!$EH54</f>
        <v>1.1494252873563218E-2</v>
      </c>
      <c r="EL54" s="192">
        <f>LMdati!EM54/LMdati!$EH54</f>
        <v>4.5977011494252873E-2</v>
      </c>
      <c r="EM54" s="46">
        <f>LMdati!EN54/LMdati!$ER54</f>
        <v>0.39130434782608697</v>
      </c>
      <c r="EN54" s="46">
        <f>LMdati!EO54/LMdati!$ER54</f>
        <v>0.52173913043478259</v>
      </c>
      <c r="EO54" s="46">
        <f>LMdati!EP54/LMdati!$ER54</f>
        <v>7.6086956521739135E-2</v>
      </c>
      <c r="EP54" s="46">
        <f>LMdati!EQ54/LMdati!$ER54</f>
        <v>1.0869565217391304E-2</v>
      </c>
      <c r="EQ54" s="47">
        <f>LMdati!ER54</f>
        <v>92</v>
      </c>
      <c r="ER54" s="46">
        <f>LMdati!ES54/LMdati!$ER54</f>
        <v>0.56521739130434778</v>
      </c>
      <c r="ES54" s="46">
        <f>LMdati!ET54/LMdati!$ER54</f>
        <v>0.13043478260869565</v>
      </c>
      <c r="ET54" s="46">
        <f>LMdati!EU54/LMdati!$ER54</f>
        <v>9.7826086956521743E-2</v>
      </c>
      <c r="EU54" s="46">
        <f>LMdati!EV54/LMdati!$ER54</f>
        <v>0.14130434782608695</v>
      </c>
      <c r="EV54" s="46">
        <f>LMdati!EW54/LMdati!$ER54</f>
        <v>6.5217391304347824E-2</v>
      </c>
    </row>
    <row r="55" spans="1:152" ht="10.5" customHeight="1" x14ac:dyDescent="0.2">
      <c r="A55" s="145">
        <v>1091</v>
      </c>
      <c r="B55" s="145"/>
      <c r="C55" s="27">
        <v>99</v>
      </c>
      <c r="D55" s="28" t="s">
        <v>287</v>
      </c>
      <c r="E55" s="27" t="s">
        <v>137</v>
      </c>
      <c r="F55" s="27" t="s">
        <v>205</v>
      </c>
      <c r="G55" s="29">
        <f>LMdati!H55</f>
        <v>62</v>
      </c>
      <c r="H55" s="45">
        <f>LMdati!I55/LMdati!$H55</f>
        <v>0.16129032258064516</v>
      </c>
      <c r="I55" s="45">
        <f>LMdati!J55/LMdati!$H55</f>
        <v>0.19354838709677419</v>
      </c>
      <c r="J55" s="45">
        <f>LMdati!K55/LMdati!$H55</f>
        <v>0.33870967741935482</v>
      </c>
      <c r="K55" s="45">
        <f>LMdati!L55/LMdati!$H55</f>
        <v>3.2258064516129031E-2</v>
      </c>
      <c r="L55" s="45">
        <f>LMdati!M55/LMdati!$H55</f>
        <v>0.27419354838709675</v>
      </c>
      <c r="M55" s="243">
        <f>LMdati!N55</f>
        <v>101.06976744186046</v>
      </c>
      <c r="N55" s="29">
        <f>LMdati!O55</f>
        <v>66</v>
      </c>
      <c r="O55" s="45">
        <f>LMdati!P55/LMdati!$O55</f>
        <v>0.13636363636363635</v>
      </c>
      <c r="P55" s="45">
        <f>LMdati!Q55/LMdati!$O55</f>
        <v>0.12121212121212122</v>
      </c>
      <c r="Q55" s="45">
        <f>LMdati!R55/LMdati!$O55</f>
        <v>0.22727272727272727</v>
      </c>
      <c r="R55" s="45">
        <f>LMdati!S55/LMdati!$O55</f>
        <v>7.575757575757576E-2</v>
      </c>
      <c r="S55" s="45">
        <f>LMdati!T55/LMdati!$O55</f>
        <v>0.43939393939393939</v>
      </c>
      <c r="T55" s="243">
        <f>LMdati!U55</f>
        <v>99.225806451612897</v>
      </c>
      <c r="U55" s="29">
        <f>LMdati!V55</f>
        <v>83</v>
      </c>
      <c r="V55" s="45">
        <f>LMdati!W55/LMdati!$V55</f>
        <v>0.13253012048192772</v>
      </c>
      <c r="W55" s="45">
        <f>LMdati!X55/LMdati!$V55</f>
        <v>0.19277108433734941</v>
      </c>
      <c r="X55" s="45">
        <f>LMdati!Y55/LMdati!$V55</f>
        <v>0.30120481927710846</v>
      </c>
      <c r="Y55" s="45">
        <f>LMdati!Z55/LMdati!$V55</f>
        <v>8.4337349397590355E-2</v>
      </c>
      <c r="Z55" s="45">
        <f>LMdati!AA55/LMdati!$V55</f>
        <v>0.28915662650602408</v>
      </c>
      <c r="AA55" s="243">
        <f>LMdati!AB55</f>
        <v>102.84313725490196</v>
      </c>
      <c r="AB55" s="29">
        <f>LMdati!AC55</f>
        <v>90</v>
      </c>
      <c r="AC55" s="45">
        <f>LMdati!AD55/LMdati!$AC55</f>
        <v>0.14444444444444443</v>
      </c>
      <c r="AD55" s="45">
        <f>LMdati!AE55/LMdati!$AC55</f>
        <v>0.18888888888888888</v>
      </c>
      <c r="AE55" s="45">
        <f>LMdati!AF55/LMdati!$AC55</f>
        <v>0.32222222222222224</v>
      </c>
      <c r="AF55" s="45">
        <f>LMdati!AG55/LMdati!$AC55</f>
        <v>3.3333333333333333E-2</v>
      </c>
      <c r="AG55" s="45">
        <f>LMdati!AH55/LMdati!$AC55</f>
        <v>0.31111111111111112</v>
      </c>
      <c r="AH55" s="243">
        <f>LMdati!AI55</f>
        <v>100.32758620689656</v>
      </c>
      <c r="AI55" s="184">
        <f>LMdati!AJ55/(LMdati!$H55-LMdati!$AM55)</f>
        <v>0.87272727272727268</v>
      </c>
      <c r="AJ55" s="184">
        <f>LMdati!AK55/(LMdati!$H55-LMdati!$AM55)</f>
        <v>7.2727272727272724E-2</v>
      </c>
      <c r="AK55" s="184">
        <f>LMdati!AL55/(LMdati!$H55-LMdati!$AM55)</f>
        <v>5.4545454545454543E-2</v>
      </c>
      <c r="AL55" s="184"/>
      <c r="AM55" s="184">
        <f>LMdati!AN55/(LMdati!$O55-LMdati!$AQ55)</f>
        <v>0.8928571428571429</v>
      </c>
      <c r="AN55" s="184">
        <f>LMdati!AO55/(LMdati!$O55-LMdati!$AQ55)</f>
        <v>5.3571428571428568E-2</v>
      </c>
      <c r="AO55" s="184">
        <f>LMdati!AP55/(LMdati!$O55-LMdati!$AQ55)</f>
        <v>5.3571428571428568E-2</v>
      </c>
      <c r="AP55" s="184"/>
      <c r="AQ55" s="184">
        <f>LMdati!AR55/(LMdati!$V55-LMdati!$AU55)</f>
        <v>0.74025974025974028</v>
      </c>
      <c r="AR55" s="184">
        <f>LMdati!AS55/(LMdati!$V55-LMdati!$AU55)</f>
        <v>0.23376623376623376</v>
      </c>
      <c r="AS55" s="184">
        <f>LMdati!AT55/(LMdati!$V55-LMdati!$AU55)</f>
        <v>2.5974025974025976E-2</v>
      </c>
      <c r="AT55" s="184"/>
      <c r="AU55" s="184">
        <f>LMdati!AV55/LMdati!$BC55</f>
        <v>0.10483870967741936</v>
      </c>
      <c r="AV55" s="184">
        <f>LMdati!AW55/LMdati!$BC55</f>
        <v>7.2580645161290328E-2</v>
      </c>
      <c r="AW55" s="184">
        <f>LMdati!AX55/LMdati!$BD55</f>
        <v>0.11409395973154363</v>
      </c>
      <c r="AX55" s="184">
        <f>LMdati!AY55/LMdati!$BD55</f>
        <v>2.6845637583892617E-2</v>
      </c>
      <c r="AY55" s="184">
        <f>LMdati!AZ55/LMdati!$BE55</f>
        <v>9.4674556213017749E-2</v>
      </c>
      <c r="AZ55" s="184">
        <f>LMdati!BA55/LMdati!$BE55</f>
        <v>5.3254437869822487E-2</v>
      </c>
      <c r="BA55" s="30">
        <f>LMdati!BB55</f>
        <v>139</v>
      </c>
      <c r="BB55" s="30">
        <f>LMdati!BC55</f>
        <v>124</v>
      </c>
      <c r="BC55" s="30">
        <f>LMdati!BD55</f>
        <v>149</v>
      </c>
      <c r="BD55" s="30">
        <f>LMdati!BE55</f>
        <v>169</v>
      </c>
      <c r="BE55" s="46">
        <f>LMdati!BF55/(SUM(LMdati!$BF55:$BI55))</f>
        <v>4.6511627906976744E-2</v>
      </c>
      <c r="BF55" s="46">
        <f>LMdati!BG55/(SUM(LMdati!$BF55:$BI55))</f>
        <v>9.0116279069767435E-2</v>
      </c>
      <c r="BG55" s="46">
        <f>LMdati!BH55/(SUM(LMdati!$BF55:$BI55))</f>
        <v>0.29069767441860467</v>
      </c>
      <c r="BH55" s="46">
        <f>LMdati!BI55/(SUM(LMdati!$BF55:$BI55))</f>
        <v>0.57267441860465118</v>
      </c>
      <c r="BI55" s="185">
        <f>LMdati!BJ55</f>
        <v>3.38953488372093</v>
      </c>
      <c r="BJ55" s="46">
        <f>LMdati!BK55/(SUM(LMdati!$BK55:$BN55))</f>
        <v>0.14534883720930233</v>
      </c>
      <c r="BK55" s="46">
        <f>LMdati!BL55/(SUM(LMdati!$BK55:$BN55))</f>
        <v>0.14825581395348839</v>
      </c>
      <c r="BL55" s="46">
        <f>LMdati!BM55/(SUM(LMdati!$BK55:$BN55))</f>
        <v>0.38517441860465118</v>
      </c>
      <c r="BM55" s="46">
        <f>LMdati!BN55/(SUM(LMdati!$BK55:$BN55))</f>
        <v>0.32122093023255816</v>
      </c>
      <c r="BN55" s="185">
        <v>2.8822674418604652</v>
      </c>
      <c r="BO55" s="46">
        <f>LMdati!BP55/(SUM(LMdati!$BP55:$BS55))</f>
        <v>2.6666666666666668E-2</v>
      </c>
      <c r="BP55" s="46">
        <f>LMdati!BQ55/(SUM(LMdati!$BP55:$BS55))</f>
        <v>9.5757575757575764E-2</v>
      </c>
      <c r="BQ55" s="46">
        <f>LMdati!BR55/(SUM(LMdati!$BP55:$BS55))</f>
        <v>0.36606060606060609</v>
      </c>
      <c r="BR55" s="46">
        <f>LMdati!BS55/(SUM(LMdati!$BP55:$BS55))</f>
        <v>0.51151515151515148</v>
      </c>
      <c r="BS55" s="185">
        <f>LMdati!BT55</f>
        <v>3.3624242424242423</v>
      </c>
      <c r="BT55" s="46">
        <f>LMdati!BU55/(SUM(LMdati!$BU55:$BX55))</f>
        <v>8.1212121212121208E-2</v>
      </c>
      <c r="BU55" s="46">
        <f>LMdati!BV55/(SUM(LMdati!$BU55:$BX55))</f>
        <v>0.1806060606060606</v>
      </c>
      <c r="BV55" s="46">
        <f>LMdati!BW55/(SUM(LMdati!$BU55:$BX55))</f>
        <v>0.43757575757575756</v>
      </c>
      <c r="BW55" s="46">
        <f>LMdati!BX55/(SUM(LMdati!$BU55:$BX55))</f>
        <v>0.3006060606060606</v>
      </c>
      <c r="BX55" s="187">
        <f>LMdati!BY55</f>
        <v>2.9575757575757575</v>
      </c>
      <c r="BY55" s="46">
        <f>LMdati!BZ55/(SUM(LMdati!$BZ55:$CC55))</f>
        <v>3.3112582781456956E-2</v>
      </c>
      <c r="BZ55" s="46">
        <f>LMdati!CA55/(SUM(LMdati!$BZ55:$CC55))</f>
        <v>8.9403973509933773E-2</v>
      </c>
      <c r="CA55" s="46">
        <f>LMdati!CB55/(SUM(LMdati!$BZ55:$CC55))</f>
        <v>0.38410596026490068</v>
      </c>
      <c r="CB55" s="46">
        <f>LMdati!CC55/(SUM(LMdati!$BZ55:$CC55))</f>
        <v>0.49337748344370863</v>
      </c>
      <c r="CC55" s="185">
        <f>LMdati!CD55</f>
        <v>3.3377483443708611</v>
      </c>
      <c r="CD55" s="46">
        <f>LMdati!CE55/(SUM(LMdati!$CE55:$CH55))</f>
        <v>7.2847682119205295E-2</v>
      </c>
      <c r="CE55" s="46">
        <f>LMdati!CF55/(SUM(LMdati!$CE55:$CH55))</f>
        <v>0.19205298013245034</v>
      </c>
      <c r="CF55" s="46">
        <f>LMdati!CG55/(SUM(LMdati!$CE55:$CH55))</f>
        <v>0.46578366445916114</v>
      </c>
      <c r="CG55" s="46">
        <f>LMdati!CH55/(SUM(LMdati!$CE55:$CH55))</f>
        <v>0.26931567328918321</v>
      </c>
      <c r="CH55" s="186">
        <f>LMdati!CI55</f>
        <v>2.9315673289183222</v>
      </c>
      <c r="CI55" s="46">
        <f>LMdati!CJ55/LMdati!$CP55</f>
        <v>0.53749999999999998</v>
      </c>
      <c r="CJ55" s="46">
        <f>LMdati!CK55/LMdati!$CP55</f>
        <v>0.375</v>
      </c>
      <c r="CK55" s="46">
        <f>LMdati!CL55/LMdati!$CP55</f>
        <v>3.7499999999999999E-2</v>
      </c>
      <c r="CL55" s="46">
        <f>LMdati!CM55/LMdati!$CP55</f>
        <v>0.05</v>
      </c>
      <c r="CM55" s="46">
        <f>LMdati!CN55/LMdati!$CP55</f>
        <v>0</v>
      </c>
      <c r="CN55" s="244">
        <f>LMdati!CO55</f>
        <v>2.6</v>
      </c>
      <c r="CO55" s="245">
        <f>LMdati!CP55</f>
        <v>80</v>
      </c>
      <c r="CP55" s="46">
        <f>LMdati!CQ55/LMdati!$CP55</f>
        <v>1.2500000000000001E-2</v>
      </c>
      <c r="CQ55" s="45">
        <f>LMdati!CR55/LMdati!$CP55</f>
        <v>0.2</v>
      </c>
      <c r="CR55" s="45">
        <f>LMdati!CS55/LMdati!$CP55</f>
        <v>0.6875</v>
      </c>
      <c r="CS55" s="45">
        <f>LMdati!CT55/LMdati!$CP55</f>
        <v>0.1</v>
      </c>
      <c r="CT55" s="193">
        <f>LMdati!CU55</f>
        <v>104.1875</v>
      </c>
      <c r="CU55" s="46">
        <f>LMdati!CV55/LMdati!$DB55</f>
        <v>0.54166666666666663</v>
      </c>
      <c r="CV55" s="46">
        <f>LMdati!CW55/LMdati!$DB55</f>
        <v>0.375</v>
      </c>
      <c r="CW55" s="46">
        <f>LMdati!CX55/LMdati!$DB55</f>
        <v>6.9444444444444448E-2</v>
      </c>
      <c r="CX55" s="46">
        <f>LMdati!CY55/LMdati!$DB55</f>
        <v>1.3888888888888888E-2</v>
      </c>
      <c r="CY55" s="46">
        <f>LMdati!CZ55/LMdati!$DB55</f>
        <v>0</v>
      </c>
      <c r="CZ55" s="244">
        <f>LMdati!DA55</f>
        <v>2.5555555555555554</v>
      </c>
      <c r="DA55" s="245">
        <f>LMdati!DB55</f>
        <v>72</v>
      </c>
      <c r="DB55" s="46">
        <f>LMdati!DC55/LMdati!$DB55</f>
        <v>1.3888888888888888E-2</v>
      </c>
      <c r="DC55" s="45">
        <f>LMdati!DD55/LMdati!$DB55</f>
        <v>0.19444444444444445</v>
      </c>
      <c r="DD55" s="45">
        <f>LMdati!DE55/LMdati!$DB55</f>
        <v>0.61111111111111116</v>
      </c>
      <c r="DE55" s="45">
        <f>LMdati!DF55/LMdati!$DB55</f>
        <v>0.18055555555555555</v>
      </c>
      <c r="DF55" s="193">
        <f>LMdati!DG55</f>
        <v>104.72222222222223</v>
      </c>
      <c r="DG55" s="46">
        <f>LMdati!DH55/LMdati!$DN55</f>
        <v>0.69736842105263153</v>
      </c>
      <c r="DH55" s="46">
        <f>LMdati!DI55/LMdati!$DN55</f>
        <v>0.17105263157894737</v>
      </c>
      <c r="DI55" s="46">
        <f>LMdati!DJ55/LMdati!$DN55</f>
        <v>5.2631578947368418E-2</v>
      </c>
      <c r="DJ55" s="46">
        <f>LMdati!DK55/LMdati!$DN55</f>
        <v>5.2631578947368418E-2</v>
      </c>
      <c r="DK55" s="46">
        <f>LMdati!DL55/LMdati!$DN55</f>
        <v>2.6315789473684209E-2</v>
      </c>
      <c r="DL55" s="244">
        <f>LMdati!DM55</f>
        <v>2.4459459459459461</v>
      </c>
      <c r="DM55" s="245">
        <f>LMdati!DN55</f>
        <v>76</v>
      </c>
      <c r="DN55" s="46">
        <f>LMdati!DO55/LMdati!$DN55</f>
        <v>2.6315789473684209E-2</v>
      </c>
      <c r="DO55" s="45">
        <f>LMdati!DP55/LMdati!$DN55</f>
        <v>0.28947368421052633</v>
      </c>
      <c r="DP55" s="45">
        <f>LMdati!DQ55/LMdati!$DN55</f>
        <v>0.46052631578947367</v>
      </c>
      <c r="DQ55" s="45">
        <f>LMdati!DR55/LMdati!$DN55</f>
        <v>0.22368421052631579</v>
      </c>
      <c r="DR55" s="193">
        <f>LMdati!DS55</f>
        <v>103.47368421052632</v>
      </c>
      <c r="DS55" s="46">
        <f>LMdati!DT55/LMdati!$DX55</f>
        <v>0.45</v>
      </c>
      <c r="DT55" s="46">
        <f>LMdati!DU55/LMdati!$DX55</f>
        <v>0.46666666666666667</v>
      </c>
      <c r="DU55" s="46">
        <f>LMdati!DV55/LMdati!$DX55</f>
        <v>8.3333333333333329E-2</v>
      </c>
      <c r="DV55" s="46">
        <f>LMdati!DW55/LMdati!$DX55</f>
        <v>0</v>
      </c>
      <c r="DW55" s="47">
        <f>LMdati!DX55</f>
        <v>60</v>
      </c>
      <c r="DX55" s="46">
        <f>LMdati!DY55/LMdati!$DX55</f>
        <v>0.71666666666666667</v>
      </c>
      <c r="DY55" s="46">
        <f>LMdati!DZ55/LMdati!$DX55</f>
        <v>0.15</v>
      </c>
      <c r="DZ55" s="46">
        <f>LMdati!EA55/LMdati!$DX55</f>
        <v>1.6666666666666666E-2</v>
      </c>
      <c r="EA55" s="46">
        <f>LMdati!EB55/LMdati!$DX55</f>
        <v>0.1</v>
      </c>
      <c r="EB55" s="192">
        <f>LMdati!EC55/LMdati!$DX55</f>
        <v>1.6666666666666666E-2</v>
      </c>
      <c r="EC55" s="46">
        <f>LMdati!ED55/LMdati!$EH55</f>
        <v>0.49275362318840582</v>
      </c>
      <c r="ED55" s="46">
        <f>LMdati!EE55/LMdati!$EH55</f>
        <v>0.44927536231884058</v>
      </c>
      <c r="EE55" s="46">
        <f>LMdati!EF55/LMdati!$EH55</f>
        <v>5.7971014492753624E-2</v>
      </c>
      <c r="EF55" s="46">
        <f>LMdati!EG55/LMdati!$EH55</f>
        <v>0</v>
      </c>
      <c r="EG55" s="47">
        <f>LMdati!EH55</f>
        <v>69</v>
      </c>
      <c r="EH55" s="46">
        <f>LMdati!EI55/LMdati!$EH55</f>
        <v>0.78260869565217395</v>
      </c>
      <c r="EI55" s="46">
        <f>LMdati!EJ55/LMdati!$EH55</f>
        <v>7.2463768115942032E-2</v>
      </c>
      <c r="EJ55" s="46">
        <f>LMdati!EK55/LMdati!$EH55</f>
        <v>1.4492753623188406E-2</v>
      </c>
      <c r="EK55" s="46">
        <f>LMdati!EL55/LMdati!$EH55</f>
        <v>8.6956521739130432E-2</v>
      </c>
      <c r="EL55" s="192">
        <f>LMdati!EM55/LMdati!$EH55</f>
        <v>4.3478260869565216E-2</v>
      </c>
      <c r="EM55" s="46">
        <f>LMdati!EN55/LMdati!$ER55</f>
        <v>0.44927536231884058</v>
      </c>
      <c r="EN55" s="46">
        <f>LMdati!EO55/LMdati!$ER55</f>
        <v>0.42028985507246375</v>
      </c>
      <c r="EO55" s="46">
        <f>LMdati!EP55/LMdati!$ER55</f>
        <v>7.2463768115942032E-2</v>
      </c>
      <c r="EP55" s="46">
        <f>LMdati!EQ55/LMdati!$ER55</f>
        <v>5.7971014492753624E-2</v>
      </c>
      <c r="EQ55" s="47">
        <f>LMdati!ER55</f>
        <v>69</v>
      </c>
      <c r="ER55" s="46">
        <f>LMdati!ES55/LMdati!$ER55</f>
        <v>0.62318840579710144</v>
      </c>
      <c r="ES55" s="46">
        <f>LMdati!ET55/LMdati!$ER55</f>
        <v>0.18840579710144928</v>
      </c>
      <c r="ET55" s="46">
        <f>LMdati!EU55/LMdati!$ER55</f>
        <v>8.6956521739130432E-2</v>
      </c>
      <c r="EU55" s="46">
        <f>LMdati!EV55/LMdati!$ER55</f>
        <v>5.7971014492753624E-2</v>
      </c>
      <c r="EV55" s="46">
        <f>LMdati!EW55/LMdati!$ER55</f>
        <v>4.3478260869565216E-2</v>
      </c>
    </row>
    <row r="56" spans="1:152" ht="10.5" customHeight="1" x14ac:dyDescent="0.2">
      <c r="G56" s="253">
        <f>LMdati!H56</f>
        <v>4899</v>
      </c>
      <c r="H56" s="45">
        <f>LMdati!I56/LMdati!$H56</f>
        <v>0.19861196162482139</v>
      </c>
      <c r="I56" s="45">
        <f>LMdati!J56/LMdati!$H56</f>
        <v>0.30618493570116351</v>
      </c>
      <c r="J56" s="51">
        <f>LMdati!K56/LMdati!$H56</f>
        <v>0.2800571545213309</v>
      </c>
      <c r="K56" s="51">
        <f>LMdati!L56/LMdati!$H56</f>
        <v>1.9595835884874464E-2</v>
      </c>
      <c r="L56" s="51">
        <f>LMdati!M56/LMdati!$H56</f>
        <v>0.19555011226780974</v>
      </c>
      <c r="M56" s="254">
        <v>98</v>
      </c>
      <c r="N56" s="253">
        <f>LMdati!O56</f>
        <v>5659</v>
      </c>
      <c r="O56" s="51">
        <f>LMdati!P56/LMdati!$O56</f>
        <v>0.18042056900512457</v>
      </c>
      <c r="P56" s="51">
        <f>LMdati!Q56/LMdati!$O56</f>
        <v>0.28467927195617598</v>
      </c>
      <c r="Q56" s="51">
        <f>LMdati!R56/LMdati!$O56</f>
        <v>0.28096836896978267</v>
      </c>
      <c r="R56" s="51">
        <f>LMdati!S56/LMdati!$O56</f>
        <v>2.2618837250397598E-2</v>
      </c>
      <c r="S56" s="51">
        <f>LMdati!T56/LMdati!$O56</f>
        <v>0.23131295281851919</v>
      </c>
      <c r="T56" s="254">
        <v>98</v>
      </c>
      <c r="U56" s="253">
        <f>LMdati!V56</f>
        <v>6322</v>
      </c>
      <c r="V56" s="51">
        <f>LMdati!W56/LMdati!$V56</f>
        <v>0.16893388168301171</v>
      </c>
      <c r="W56" s="51">
        <f>LMdati!X56/LMdati!$V56</f>
        <v>0.25798797848782029</v>
      </c>
      <c r="X56" s="51">
        <f>LMdati!Y56/LMdati!$V56</f>
        <v>0.28867447010439734</v>
      </c>
      <c r="Y56" s="51">
        <f>LMdati!Z56/LMdati!$V56</f>
        <v>2.4833913318570072E-2</v>
      </c>
      <c r="Z56" s="51">
        <f>LMdati!AA56/LMdati!$V56</f>
        <v>0.25956975640620056</v>
      </c>
      <c r="AA56" s="254">
        <v>98</v>
      </c>
      <c r="AB56" s="253">
        <f>LMdati!AC56</f>
        <v>6683</v>
      </c>
      <c r="AC56" s="51">
        <f>LMdati!AD56/LMdati!$AC56</f>
        <v>0.17088134071524763</v>
      </c>
      <c r="AD56" s="51">
        <f>LMdati!AE56/LMdati!$AC56</f>
        <v>0.26814304952865481</v>
      </c>
      <c r="AE56" s="51">
        <f>LMdati!AF56/LMdati!$AC56</f>
        <v>0.27831812060451894</v>
      </c>
      <c r="AF56" s="51">
        <f>LMdati!AG56/LMdati!$AC56</f>
        <v>2.1247942540775101E-2</v>
      </c>
      <c r="AG56" s="51">
        <f>LMdati!AH56/LMdati!$AC56</f>
        <v>0.26140954661080351</v>
      </c>
      <c r="AH56" s="254">
        <v>98</v>
      </c>
      <c r="AI56" s="204">
        <f>LMdati!AJ56/(LMdati!$H56-LMdati!$AM56)</f>
        <v>0.64805269186712489</v>
      </c>
      <c r="AJ56" s="204">
        <f>LMdati!AK56/(LMdati!$H56-LMdati!$AM56)</f>
        <v>0.32159221076746852</v>
      </c>
      <c r="AK56" s="204">
        <f>LMdati!AL56/(LMdati!$H56-LMdati!$AM56)</f>
        <v>3.0355097365406643E-2</v>
      </c>
      <c r="AL56" s="184"/>
      <c r="AM56" s="204">
        <f>LMdati!AN56/(LMdati!$O56-LMdati!$AQ56)</f>
        <v>0.64604897753092649</v>
      </c>
      <c r="AN56" s="204">
        <f>LMdati!AO56/(LMdati!$O56-LMdati!$AQ56)</f>
        <v>0.32365564251451656</v>
      </c>
      <c r="AO56" s="204">
        <f>LMdati!AP56/(LMdati!$O56-LMdati!$AQ56)</f>
        <v>3.0800302953799544E-2</v>
      </c>
      <c r="AP56" s="184"/>
      <c r="AQ56" s="204">
        <f>LMdati!AR56/(LMdati!$V56-LMdati!$AU56)</f>
        <v>0.61042128603104218</v>
      </c>
      <c r="AR56" s="204">
        <f>LMdati!AS56/(LMdati!$V56-LMdati!$AU56)</f>
        <v>0.36363636363636365</v>
      </c>
      <c r="AS56" s="204">
        <f>LMdati!AT56/(LMdati!$V56-LMdati!$AU56)</f>
        <v>2.6607538802660754E-2</v>
      </c>
      <c r="AT56" s="184"/>
      <c r="AU56" s="204">
        <f>LMdati!AV56/LMdati!$BC56</f>
        <v>0.10008481764206956</v>
      </c>
      <c r="AV56" s="204">
        <f>LMdati!AW56/LMdati!$BC56</f>
        <v>8.1519178211290177E-2</v>
      </c>
      <c r="AW56" s="204">
        <f>LMdati!AX56/LMdati!$BD56</f>
        <v>9.7918401332223154E-2</v>
      </c>
      <c r="AX56" s="204">
        <f>LMdati!AY56/LMdati!$BD56</f>
        <v>7.9267277268942546E-2</v>
      </c>
      <c r="AY56" s="204">
        <f>LMdati!AZ56/LMdati!$BE56</f>
        <v>0.11428130783466996</v>
      </c>
      <c r="AZ56" s="204">
        <f>LMdati!BA56/LMdati!$BE56</f>
        <v>8.8062924120913016E-2</v>
      </c>
      <c r="BA56" s="30">
        <f>LMdati!BB56</f>
        <v>10009</v>
      </c>
      <c r="BB56" s="30">
        <f>LMdati!BC56</f>
        <v>10611</v>
      </c>
      <c r="BC56" s="30">
        <f>LMdati!BD56</f>
        <v>12010</v>
      </c>
      <c r="BD56" s="30">
        <f>LMdati!BE56</f>
        <v>12968</v>
      </c>
      <c r="BE56" s="46">
        <f>LMdati!BF56/(SUM(LMdati!$BF56:$BI56))</f>
        <v>2.6791999668723341E-2</v>
      </c>
      <c r="BF56" s="46">
        <f>LMdati!BG56/(SUM(LMdati!$BF56:$BI56))</f>
        <v>9.6070230651372726E-2</v>
      </c>
      <c r="BG56" s="46">
        <f>LMdati!BH56/(SUM(LMdati!$BF56:$BI56))</f>
        <v>0.39467472773199719</v>
      </c>
      <c r="BH56" s="46">
        <f>LMdati!BI56/(SUM(LMdati!$BF56:$BI56))</f>
        <v>0.48246304194790673</v>
      </c>
      <c r="BI56" s="185">
        <f>LMdati!BJ56</f>
        <v>3.3328088119590875</v>
      </c>
      <c r="BJ56" s="46">
        <f>LMdati!BK56/(SUM(LMdati!$BK56:$BN56))</f>
        <v>6.432978591246015E-2</v>
      </c>
      <c r="BK56" s="46">
        <f>LMdati!BL56/(SUM(LMdati!$BK56:$BN56))</f>
        <v>0.13596836307921653</v>
      </c>
      <c r="BL56" s="46">
        <f>LMdati!BM56/(SUM(LMdati!$BK56:$BN56))</f>
        <v>0.45337281046834238</v>
      </c>
      <c r="BM56" s="46">
        <f>LMdati!BN56/(SUM(LMdati!$BK56:$BN56))</f>
        <v>0.34632904053998093</v>
      </c>
      <c r="BN56" s="185">
        <v>3.0817011056358443</v>
      </c>
      <c r="BO56" s="46">
        <f>LMdati!BP56/(SUM(LMdati!$BP56:$BS56))</f>
        <v>2.6346377373111199E-2</v>
      </c>
      <c r="BP56" s="46">
        <f>LMdati!BQ56/(SUM(LMdati!$BP56:$BS56))</f>
        <v>9.4308055369659402E-2</v>
      </c>
      <c r="BQ56" s="46">
        <f>LMdati!BR56/(SUM(LMdati!$BP56:$BS56))</f>
        <v>0.39586488675988868</v>
      </c>
      <c r="BR56" s="46">
        <f>LMdati!BS56/(SUM(LMdati!$BP56:$BS56))</f>
        <v>0.48348068049734072</v>
      </c>
      <c r="BS56" s="185">
        <f>LMdati!BT56</f>
        <v>3.3364798703814591</v>
      </c>
      <c r="BT56" s="46">
        <f>LMdati!BU56/(SUM(LMdati!$BU56:$BX56))</f>
        <v>5.9103236941284207E-2</v>
      </c>
      <c r="BU56" s="46">
        <f>LMdati!BV56/(SUM(LMdati!$BU56:$BX56))</f>
        <v>0.13301750554753267</v>
      </c>
      <c r="BV56" s="46">
        <f>LMdati!BW56/(SUM(LMdati!$BU56:$BX56))</f>
        <v>0.45799725265048785</v>
      </c>
      <c r="BW56" s="46">
        <f>LMdati!BX56/(SUM(LMdati!$BU56:$BX56))</f>
        <v>0.34988200486069532</v>
      </c>
      <c r="BX56" s="187">
        <f>LMdati!BY56</f>
        <v>3.098658025430594</v>
      </c>
      <c r="BY56" s="46">
        <f>LMdati!BZ56/(SUM(LMdati!$BZ56:$CC56))</f>
        <v>2.7740652606187046E-2</v>
      </c>
      <c r="BZ56" s="46">
        <f>LMdati!CA56/(SUM(LMdati!$BZ56:$CC56))</f>
        <v>9.2854581608371095E-2</v>
      </c>
      <c r="CA56" s="46">
        <f>LMdati!CB56/(SUM(LMdati!$BZ56:$CC56))</f>
        <v>0.38134432962806009</v>
      </c>
      <c r="CB56" s="46">
        <f>LMdati!CC56/(SUM(LMdati!$BZ56:$CC56))</f>
        <v>0.49806043615738177</v>
      </c>
      <c r="CC56" s="185">
        <f>LMdati!CD56</f>
        <v>3.3497245493366368</v>
      </c>
      <c r="CD56" s="46">
        <f>LMdati!CE56/(SUM(LMdati!$CE56:$CH56))</f>
        <v>6.0224272256087626E-2</v>
      </c>
      <c r="CE56" s="46">
        <f>LMdati!CF56/(SUM(LMdati!$CE56:$CH56))</f>
        <v>0.1322978126935489</v>
      </c>
      <c r="CF56" s="46">
        <f>LMdati!CG56/(SUM(LMdati!$CE56:$CH56))</f>
        <v>0.44416011995957883</v>
      </c>
      <c r="CG56" s="46">
        <f>LMdati!CH56/(SUM(LMdati!$CE56:$CH56))</f>
        <v>0.3633177950907846</v>
      </c>
      <c r="CH56" s="186">
        <f>LMdati!CI56</f>
        <v>3.1105714378850604</v>
      </c>
      <c r="CI56" s="207">
        <f>LMdati!CJ56/LMdati!$CP56</f>
        <v>0.53119170984455955</v>
      </c>
      <c r="CJ56" s="207">
        <f>LMdati!CK56/LMdati!$CP56</f>
        <v>0.34113989637305697</v>
      </c>
      <c r="CK56" s="207">
        <f>LMdati!CL56/LMdati!$CP56</f>
        <v>6.7979274611398965E-2</v>
      </c>
      <c r="CL56" s="207">
        <f>LMdati!CM56/LMdati!$CP56</f>
        <v>3.6476683937823835E-2</v>
      </c>
      <c r="CM56" s="207">
        <f>LMdati!CN56/LMdati!$CP56</f>
        <v>2.3212435233160623E-2</v>
      </c>
      <c r="CN56" s="282">
        <f>LMdati!CO56</f>
        <v>2.600466793974114</v>
      </c>
      <c r="CO56" s="283">
        <f>LMdati!CP56</f>
        <v>4825</v>
      </c>
      <c r="CP56" s="207">
        <f>LMdati!CQ56/LMdati!$CP56</f>
        <v>6.1347150259067361E-2</v>
      </c>
      <c r="CQ56" s="51">
        <f>LMdati!CR56/LMdati!$CP56</f>
        <v>0.21658031088082902</v>
      </c>
      <c r="CR56" s="51">
        <f>LMdati!CS56/LMdati!$CP56</f>
        <v>0.56062176165803113</v>
      </c>
      <c r="CS56" s="51">
        <f>LMdati!CT56/LMdati!$CP56</f>
        <v>0.16145077720207254</v>
      </c>
      <c r="CT56" s="193">
        <f>LMdati!CU56</f>
        <v>103.59689119170984</v>
      </c>
      <c r="CU56" s="46">
        <f>LMdati!CV56/LMdati!$DB56</f>
        <v>0.57742616033755279</v>
      </c>
      <c r="CV56" s="46">
        <f>LMdati!CW56/LMdati!$DB56</f>
        <v>0.31645569620253167</v>
      </c>
      <c r="CW56" s="46">
        <f>LMdati!CX56/LMdati!$DB56</f>
        <v>4.852320675105485E-2</v>
      </c>
      <c r="CX56" s="46">
        <f>LMdati!CY56/LMdati!$DB56</f>
        <v>3.3122362869198313E-2</v>
      </c>
      <c r="CY56" s="46">
        <f>LMdati!CZ56/LMdati!$DB56</f>
        <v>2.4472573839662448E-2</v>
      </c>
      <c r="CZ56" s="244">
        <f>LMdati!DA56</f>
        <v>2.5257352941176472</v>
      </c>
      <c r="DA56" s="245">
        <f>LMdati!DB56</f>
        <v>4740</v>
      </c>
      <c r="DB56" s="46">
        <f>LMdati!DC56/LMdati!$DB56</f>
        <v>6.3713080168776373E-2</v>
      </c>
      <c r="DC56" s="45">
        <f>LMdati!DD56/LMdati!$DB56</f>
        <v>0.21518987341772153</v>
      </c>
      <c r="DD56" s="45">
        <f>LMdati!DE56/LMdati!$DB56</f>
        <v>0.5658227848101266</v>
      </c>
      <c r="DE56" s="45">
        <f>LMdati!DF56/LMdati!$DB56</f>
        <v>0.15527426160337554</v>
      </c>
      <c r="DF56" s="193">
        <f>LMdati!DG56</f>
        <v>103.5211452027151</v>
      </c>
      <c r="DG56" s="46">
        <f>LMdati!DH56/LMdati!$DN56</f>
        <v>0.61185432924563354</v>
      </c>
      <c r="DH56" s="46">
        <f>LMdati!DI56/LMdati!$DN56</f>
        <v>0.28428093645484948</v>
      </c>
      <c r="DI56" s="46">
        <f>LMdati!DJ56/LMdati!$DN56</f>
        <v>4.477889260497956E-2</v>
      </c>
      <c r="DJ56" s="46">
        <f>LMdati!DK56/LMdati!$DN56</f>
        <v>2.7870680044593088E-2</v>
      </c>
      <c r="DK56" s="46">
        <f>LMdati!DL56/LMdati!$DN56</f>
        <v>3.121516164994426E-2</v>
      </c>
      <c r="DL56" s="244">
        <f>LMdati!DM56</f>
        <v>2.4721902570003835</v>
      </c>
      <c r="DM56" s="245">
        <f>LMdati!DN56</f>
        <v>5382</v>
      </c>
      <c r="DN56" s="46">
        <f>LMdati!DO56/LMdati!$DN56</f>
        <v>6.4474173169825344E-2</v>
      </c>
      <c r="DO56" s="45">
        <f>LMdati!DP56/LMdati!$DN56</f>
        <v>0.22073578595317725</v>
      </c>
      <c r="DP56" s="45">
        <f>LMdati!DQ56/LMdati!$DN56</f>
        <v>0.54868078781122265</v>
      </c>
      <c r="DQ56" s="45">
        <f>LMdati!DR56/LMdati!$DN56</f>
        <v>0.16610925306577481</v>
      </c>
      <c r="DR56" s="193">
        <f>LMdati!DS56</f>
        <v>103.32525365504111</v>
      </c>
      <c r="DS56" s="207">
        <f>LMdati!DT56/LMdati!$DX56</f>
        <v>0.32514817950889074</v>
      </c>
      <c r="DT56" s="207">
        <f>LMdati!DU56/LMdati!$DX56</f>
        <v>0.56202370872142249</v>
      </c>
      <c r="DU56" s="207">
        <f>LMdati!DV56/LMdati!$DX56</f>
        <v>9.4834885690093143E-2</v>
      </c>
      <c r="DV56" s="207">
        <f>LMdati!DW56/LMdati!$DX56</f>
        <v>1.7993226079593565E-2</v>
      </c>
      <c r="DW56" s="255">
        <f>LMdati!DX56</f>
        <v>4724</v>
      </c>
      <c r="DX56" s="207">
        <f>LMdati!DY56/LMdati!$DX56</f>
        <v>0.62870448772226928</v>
      </c>
      <c r="DY56" s="207">
        <f>LMdati!DZ56/LMdati!$DX56</f>
        <v>0.19453852667231161</v>
      </c>
      <c r="DZ56" s="207">
        <f>LMdati!EA56/LMdati!$DX56</f>
        <v>7.0914479254868754E-2</v>
      </c>
      <c r="EA56" s="207">
        <f>LMdati!EB56/LMdati!$DX56</f>
        <v>7.5994919559695173E-2</v>
      </c>
      <c r="EB56" s="192">
        <f>LMdati!EC56/LMdati!$DX56</f>
        <v>2.9847586790855207E-2</v>
      </c>
      <c r="EC56" s="207">
        <f>LMdati!ED56/LMdati!$EH56</f>
        <v>0.31732776617954073</v>
      </c>
      <c r="ED56" s="207">
        <f>LMdati!EE56/LMdati!$EH56</f>
        <v>0.56847599164926932</v>
      </c>
      <c r="EE56" s="207">
        <f>LMdati!EF56/LMdati!$EH56</f>
        <v>9.7077244258872653E-2</v>
      </c>
      <c r="EF56" s="207">
        <f>LMdati!EG56/LMdati!$EH56</f>
        <v>1.7118997912317326E-2</v>
      </c>
      <c r="EG56" s="47">
        <f>LMdati!EH56</f>
        <v>4790</v>
      </c>
      <c r="EH56" s="207">
        <f>LMdati!EI56/LMdati!$EH56</f>
        <v>0.63486430062630483</v>
      </c>
      <c r="EI56" s="207">
        <f>LMdati!EJ56/LMdati!$EH56</f>
        <v>0.19123173277661795</v>
      </c>
      <c r="EJ56" s="207">
        <f>LMdati!EK56/LMdati!$EH56</f>
        <v>6.910229645093946E-2</v>
      </c>
      <c r="EK56" s="207">
        <f>LMdati!EL56/LMdati!$EH56</f>
        <v>7.4530271398747391E-2</v>
      </c>
      <c r="EL56" s="192">
        <f>LMdati!EM56/LMdati!$EH56</f>
        <v>3.0271398747390398E-2</v>
      </c>
      <c r="EM56" s="207">
        <f>LMdati!EN56/LMdati!$ER56</f>
        <v>0.289383905277945</v>
      </c>
      <c r="EN56" s="207">
        <f>LMdati!EO56/LMdati!$ER56</f>
        <v>0.57997190447521574</v>
      </c>
      <c r="EO56" s="207">
        <f>LMdati!EP56/LMdati!$ER56</f>
        <v>0.10616094722054988</v>
      </c>
      <c r="EP56" s="207">
        <f>LMdati!EQ56/LMdati!$ER56</f>
        <v>2.4483243026289386E-2</v>
      </c>
      <c r="EQ56" s="47">
        <f>LMdati!ER56</f>
        <v>4983</v>
      </c>
      <c r="ER56" s="207">
        <f>LMdati!ES56/LMdati!$ER56</f>
        <v>0.6058599237407184</v>
      </c>
      <c r="ES56" s="207">
        <f>LMdati!ET56/LMdati!$ER56</f>
        <v>0.19827413204896649</v>
      </c>
      <c r="ET56" s="207">
        <f>LMdati!EU56/LMdati!$ER56</f>
        <v>7.5255869957856714E-2</v>
      </c>
      <c r="EU56" s="207">
        <f>LMdati!EV56/LMdati!$ER56</f>
        <v>8.6092715231788075E-2</v>
      </c>
      <c r="EV56" s="207">
        <f>LMdati!EW56/LMdati!$ER56</f>
        <v>3.4517359020670282E-2</v>
      </c>
    </row>
    <row r="57" spans="1:152" s="79" customFormat="1" ht="10.5" customHeight="1" x14ac:dyDescent="0.2">
      <c r="C57" s="54"/>
      <c r="D57" s="72"/>
      <c r="E57" s="72"/>
      <c r="F57" s="72"/>
      <c r="G57" s="256"/>
      <c r="H57" s="211"/>
      <c r="I57" s="284"/>
      <c r="J57" s="84"/>
      <c r="K57" s="84"/>
      <c r="L57" s="84"/>
      <c r="M57" s="257"/>
      <c r="N57" s="256"/>
      <c r="O57" s="84"/>
      <c r="P57" s="84"/>
      <c r="Q57" s="84"/>
      <c r="R57" s="84"/>
      <c r="S57" s="84"/>
      <c r="T57" s="257"/>
      <c r="U57" s="256"/>
      <c r="V57" s="84"/>
      <c r="W57" s="84"/>
      <c r="X57" s="84"/>
      <c r="Y57" s="84"/>
      <c r="Z57" s="84"/>
      <c r="AA57" s="257"/>
      <c r="AB57" s="256"/>
      <c r="AC57" s="84"/>
      <c r="AD57" s="84"/>
      <c r="AE57" s="84"/>
      <c r="AF57" s="84"/>
      <c r="AG57" s="84"/>
      <c r="AH57" s="257"/>
      <c r="AI57" s="210"/>
      <c r="AJ57" s="210"/>
      <c r="AK57" s="210"/>
      <c r="AL57" s="210"/>
      <c r="AM57" s="210"/>
      <c r="AN57" s="210"/>
      <c r="AO57" s="210"/>
      <c r="AP57" s="210"/>
      <c r="AQ57" s="210"/>
      <c r="AR57" s="210"/>
      <c r="AS57" s="210"/>
      <c r="AT57" s="210"/>
      <c r="AU57" s="210"/>
      <c r="AV57" s="210"/>
      <c r="AW57" s="210"/>
      <c r="AX57" s="210"/>
      <c r="AY57" s="210"/>
      <c r="AZ57" s="210"/>
      <c r="BA57" s="258"/>
      <c r="BB57" s="258"/>
      <c r="BC57" s="258"/>
      <c r="BD57" s="258"/>
      <c r="BE57" s="212"/>
      <c r="BF57" s="212"/>
      <c r="BG57" s="212"/>
      <c r="BH57" s="212"/>
      <c r="BI57" s="212"/>
      <c r="BJ57" s="212"/>
      <c r="BK57" s="212"/>
      <c r="BL57" s="212"/>
      <c r="BM57" s="212"/>
      <c r="BN57" s="185"/>
      <c r="BO57" s="212"/>
      <c r="BP57" s="212"/>
      <c r="BQ57" s="212"/>
      <c r="BR57" s="212"/>
      <c r="BS57" s="212"/>
      <c r="BT57" s="212"/>
      <c r="BU57" s="212"/>
      <c r="BV57" s="212"/>
      <c r="BW57" s="212"/>
      <c r="BX57" s="212"/>
      <c r="BY57" s="212"/>
      <c r="BZ57" s="212"/>
      <c r="CA57" s="212"/>
      <c r="CB57" s="212"/>
      <c r="CC57" s="212"/>
      <c r="CD57" s="212"/>
      <c r="CE57" s="212"/>
      <c r="CF57" s="212"/>
      <c r="CG57" s="212"/>
      <c r="CH57" s="212"/>
      <c r="CI57" s="84"/>
      <c r="CJ57" s="84"/>
      <c r="CK57" s="84"/>
      <c r="CL57" s="84"/>
      <c r="CM57" s="84"/>
      <c r="CN57" s="84"/>
      <c r="CO57" s="259"/>
      <c r="CP57" s="84"/>
      <c r="CQ57" s="84"/>
      <c r="CR57" s="84"/>
      <c r="CS57" s="84"/>
      <c r="CT57" s="84"/>
      <c r="CU57" s="84"/>
      <c r="CV57" s="84"/>
      <c r="CW57" s="84"/>
      <c r="CX57" s="84"/>
      <c r="CY57" s="84"/>
      <c r="CZ57" s="84"/>
      <c r="DA57" s="259"/>
      <c r="DB57" s="84"/>
      <c r="DC57" s="84"/>
      <c r="DD57" s="84"/>
      <c r="DE57" s="84"/>
      <c r="DF57" s="84"/>
      <c r="DG57" s="84"/>
      <c r="DH57" s="84"/>
      <c r="DI57" s="84"/>
      <c r="DJ57" s="84"/>
      <c r="DK57" s="84"/>
      <c r="DL57" s="84"/>
      <c r="DM57" s="259"/>
      <c r="DN57" s="84"/>
      <c r="DO57" s="84"/>
      <c r="DP57" s="84"/>
      <c r="DQ57" s="84"/>
      <c r="DR57" s="84"/>
      <c r="DS57" s="261"/>
      <c r="DT57" s="84"/>
      <c r="DU57" s="84"/>
      <c r="DV57" s="84"/>
      <c r="DW57" s="260"/>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row>
    <row r="58" spans="1:152" ht="12" customHeight="1" x14ac:dyDescent="0.2">
      <c r="F58" s="27" t="s">
        <v>214</v>
      </c>
      <c r="G58" s="29">
        <v>3230</v>
      </c>
      <c r="H58" s="45">
        <v>0.22352941176470589</v>
      </c>
      <c r="I58" s="216">
        <v>0.33126934984520123</v>
      </c>
      <c r="J58" s="216">
        <v>0.2801857585139319</v>
      </c>
      <c r="K58" s="216">
        <v>9.2879256965944269E-3</v>
      </c>
      <c r="L58" s="216">
        <v>0.15572755417956657</v>
      </c>
      <c r="M58" s="262">
        <v>96.085023063026554</v>
      </c>
      <c r="N58" s="29">
        <v>3856</v>
      </c>
      <c r="O58" s="216">
        <v>0.19631742738589211</v>
      </c>
      <c r="P58" s="216">
        <v>0.30964730290456433</v>
      </c>
      <c r="Q58" s="216">
        <v>0.28967842323651455</v>
      </c>
      <c r="R58" s="216">
        <v>1.1670124481327801E-2</v>
      </c>
      <c r="S58" s="216">
        <v>0.19268672199170125</v>
      </c>
      <c r="T58" s="262">
        <v>96.377491740769429</v>
      </c>
      <c r="U58" s="29">
        <v>4341</v>
      </c>
      <c r="V58" s="216">
        <v>0.19511633264224834</v>
      </c>
      <c r="W58" s="216">
        <v>0.28380557475236123</v>
      </c>
      <c r="X58" s="216">
        <v>0.28633955309836445</v>
      </c>
      <c r="Y58" s="216">
        <v>1.428242340474545E-2</v>
      </c>
      <c r="Z58" s="216">
        <v>0.22045611610228058</v>
      </c>
      <c r="AA58" s="262">
        <v>96.476744164356703</v>
      </c>
      <c r="AB58" s="29">
        <v>4695</v>
      </c>
      <c r="AC58" s="216">
        <v>0.19020234291799787</v>
      </c>
      <c r="AD58" s="216">
        <v>0.29371671991480297</v>
      </c>
      <c r="AE58" s="216">
        <v>0.28732694355697552</v>
      </c>
      <c r="AF58" s="216">
        <v>1.4270500532481363E-2</v>
      </c>
      <c r="AG58" s="216">
        <v>0.21448349307774228</v>
      </c>
      <c r="AH58" s="262">
        <v>96.507484489576342</v>
      </c>
      <c r="AI58" s="218">
        <v>0.59319787985865724</v>
      </c>
      <c r="AJ58" s="218">
        <v>0.38030035335689044</v>
      </c>
      <c r="AK58" s="218">
        <v>2.6501766784452298E-2</v>
      </c>
      <c r="AL58" s="184"/>
      <c r="AM58" s="218">
        <v>0.58812546676624344</v>
      </c>
      <c r="AN58" s="218">
        <v>0.38386855862584018</v>
      </c>
      <c r="AO58" s="218">
        <v>2.8752800597460791E-2</v>
      </c>
      <c r="AP58" s="184"/>
      <c r="AQ58" s="218">
        <v>0.52145643693107935</v>
      </c>
      <c r="AR58" s="218">
        <v>0.45026007802340701</v>
      </c>
      <c r="AS58" s="218">
        <v>2.8933680104031211E-2</v>
      </c>
      <c r="AT58" s="184"/>
      <c r="AU58" s="218">
        <v>8.5044395116537178E-2</v>
      </c>
      <c r="AV58" s="218">
        <v>7.6026637069922312E-2</v>
      </c>
      <c r="AW58" s="218">
        <v>8.7649402390438252E-2</v>
      </c>
      <c r="AX58" s="218">
        <v>7.7387420016902089E-2</v>
      </c>
      <c r="AY58" s="218">
        <v>0.1098112791082662</v>
      </c>
      <c r="AZ58" s="218">
        <v>8.3986314976271931E-2</v>
      </c>
      <c r="BA58" s="30">
        <v>6589</v>
      </c>
      <c r="BB58" s="30">
        <v>7208</v>
      </c>
      <c r="BC58" s="30">
        <v>8283</v>
      </c>
      <c r="BD58" s="30">
        <v>9061</v>
      </c>
      <c r="BE58" s="46">
        <v>2.6320778564206268E-2</v>
      </c>
      <c r="BF58" s="46">
        <v>9.9216380182002017E-2</v>
      </c>
      <c r="BG58" s="46">
        <v>0.39639155712841256</v>
      </c>
      <c r="BH58" s="46">
        <v>0.47807128412537919</v>
      </c>
      <c r="BI58" s="219">
        <v>3.3262133468149644</v>
      </c>
      <c r="BJ58" s="46">
        <v>5.6844034378159755E-2</v>
      </c>
      <c r="BK58" s="46">
        <v>0.13264661274014156</v>
      </c>
      <c r="BL58" s="46">
        <v>0.46476870576339735</v>
      </c>
      <c r="BM58" s="46">
        <v>0.34574064711830133</v>
      </c>
      <c r="BN58" s="185">
        <v>3.0994059656218402</v>
      </c>
      <c r="BO58" s="46">
        <v>2.5688955351420635E-2</v>
      </c>
      <c r="BP58" s="46">
        <v>9.6240119632557145E-2</v>
      </c>
      <c r="BQ58" s="46">
        <v>0.39727088229010893</v>
      </c>
      <c r="BR58" s="46">
        <v>0.48080004272591326</v>
      </c>
      <c r="BS58" s="185">
        <v>3.3331820123905147</v>
      </c>
      <c r="BT58" s="46">
        <v>5.2739799188207648E-2</v>
      </c>
      <c r="BU58" s="46">
        <v>0.12855159154026918</v>
      </c>
      <c r="BV58" s="46">
        <v>0.46472441785943175</v>
      </c>
      <c r="BW58" s="46">
        <v>0.35398419141209142</v>
      </c>
      <c r="BX58" s="187">
        <v>3.1199530014954071</v>
      </c>
      <c r="BY58" s="46">
        <v>2.581405049934974E-2</v>
      </c>
      <c r="BZ58" s="46">
        <v>9.2140455917355771E-2</v>
      </c>
      <c r="CA58" s="46">
        <v>0.38362819915098273</v>
      </c>
      <c r="CB58" s="46">
        <v>0.49841729443231175</v>
      </c>
      <c r="CC58" s="219">
        <v>3.3546487375162566</v>
      </c>
      <c r="CD58" s="221">
        <v>5.202071013176944E-2</v>
      </c>
      <c r="CE58" s="221">
        <v>0.12521777537849973</v>
      </c>
      <c r="CF58" s="221">
        <v>0.4522611832257748</v>
      </c>
      <c r="CG58" s="221">
        <v>0.37050033126395604</v>
      </c>
      <c r="CH58" s="186">
        <v>3.1412411356219172</v>
      </c>
      <c r="CI58" s="221">
        <v>0.56601263717991357</v>
      </c>
      <c r="CJ58" s="221">
        <v>0.30661789158629865</v>
      </c>
      <c r="CK58" s="221">
        <v>6.052544063851014E-2</v>
      </c>
      <c r="CL58" s="221">
        <v>3.8909211839042238E-2</v>
      </c>
      <c r="CM58" s="221">
        <v>2.7934818756235449E-2</v>
      </c>
      <c r="CN58" s="285">
        <v>2.5600410537119398</v>
      </c>
      <c r="CO58" s="286">
        <v>3007</v>
      </c>
      <c r="CP58" s="221">
        <v>9.3116062520784831E-2</v>
      </c>
      <c r="CQ58" s="216">
        <v>0.27369471233787829</v>
      </c>
      <c r="CR58" s="216">
        <v>0.51247090123046224</v>
      </c>
      <c r="CS58" s="216">
        <v>0.12071832391087463</v>
      </c>
      <c r="CT58" s="244">
        <v>101.92450947788494</v>
      </c>
      <c r="CU58" s="46">
        <v>0.5955383123181377</v>
      </c>
      <c r="CV58" s="46">
        <v>0.29097963142580019</v>
      </c>
      <c r="CW58" s="46">
        <v>5.0436469447138699E-2</v>
      </c>
      <c r="CX58" s="46">
        <v>3.6857419980601359E-2</v>
      </c>
      <c r="CY58" s="46">
        <v>2.6188166828322017E-2</v>
      </c>
      <c r="CZ58" s="244">
        <v>2.5600410537119398</v>
      </c>
      <c r="DA58" s="245">
        <v>3093</v>
      </c>
      <c r="DB58" s="46">
        <v>9.3436792757840281E-2</v>
      </c>
      <c r="DC58" s="45">
        <v>0.27222761073391527</v>
      </c>
      <c r="DD58" s="45">
        <v>0.52247009376010345</v>
      </c>
      <c r="DE58" s="45">
        <v>0.11186550274814096</v>
      </c>
      <c r="DF58" s="193">
        <v>101.92450947788494</v>
      </c>
      <c r="DG58" s="46">
        <v>0.5955383123181377</v>
      </c>
      <c r="DH58" s="46">
        <v>0.29097963142580019</v>
      </c>
      <c r="DI58" s="46">
        <v>5.0436469447138699E-2</v>
      </c>
      <c r="DJ58" s="46">
        <v>3.6857419980601359E-2</v>
      </c>
      <c r="DK58" s="46">
        <v>2.6188166828322017E-2</v>
      </c>
      <c r="DL58" s="244">
        <v>2.5159362549800797</v>
      </c>
      <c r="DM58" s="245">
        <v>3093</v>
      </c>
      <c r="DN58" s="46">
        <v>9.3436792757840281E-2</v>
      </c>
      <c r="DO58" s="45">
        <v>0.27222761073391527</v>
      </c>
      <c r="DP58" s="45">
        <v>0.52247009376010345</v>
      </c>
      <c r="DQ58" s="45">
        <v>0.11186550274814096</v>
      </c>
      <c r="DR58" s="193">
        <v>101.91529259618494</v>
      </c>
      <c r="DS58" s="221">
        <v>0.36161616161616161</v>
      </c>
      <c r="DT58" s="221">
        <v>0.54309764309764308</v>
      </c>
      <c r="DU58" s="221">
        <v>7.8114478114478109E-2</v>
      </c>
      <c r="DV58" s="221">
        <v>1.7171717171717171E-2</v>
      </c>
      <c r="DW58" s="77">
        <v>2970</v>
      </c>
      <c r="DX58" s="221">
        <v>0.6831649831649832</v>
      </c>
      <c r="DY58" s="221">
        <v>0.18181818181818182</v>
      </c>
      <c r="DZ58" s="221">
        <v>4.8821548821548821E-2</v>
      </c>
      <c r="EA58" s="221">
        <v>6.3973063973063973E-2</v>
      </c>
      <c r="EB58" s="221">
        <v>2.2222222222222223E-2</v>
      </c>
      <c r="EC58" s="221">
        <v>0.33204633204633205</v>
      </c>
      <c r="ED58" s="221">
        <v>0.56145431145431146</v>
      </c>
      <c r="EE58" s="221">
        <v>9.0411840411840416E-2</v>
      </c>
      <c r="EF58" s="221">
        <v>1.6087516087516088E-2</v>
      </c>
      <c r="EG58" s="47">
        <v>3108</v>
      </c>
      <c r="EH58" s="221">
        <v>0.65057915057915061</v>
      </c>
      <c r="EI58" s="221">
        <v>0.20238095238095238</v>
      </c>
      <c r="EJ58" s="221">
        <v>5.4375804375804374E-2</v>
      </c>
      <c r="EK58" s="221">
        <v>6.4350064350064351E-2</v>
      </c>
      <c r="EL58" s="221">
        <v>2.8314028314028315E-2</v>
      </c>
      <c r="EM58" s="221">
        <v>0.29604863221884498</v>
      </c>
      <c r="EN58" s="221">
        <v>0.5811550151975684</v>
      </c>
      <c r="EO58" s="221">
        <v>9.9088145896656529E-2</v>
      </c>
      <c r="EP58" s="221">
        <v>2.3708206686930092E-2</v>
      </c>
      <c r="EQ58" s="47">
        <v>3290</v>
      </c>
      <c r="ER58" s="221">
        <v>0.63130699088145892</v>
      </c>
      <c r="ES58" s="221">
        <v>0.19787234042553192</v>
      </c>
      <c r="ET58" s="221">
        <v>6.231003039513678E-2</v>
      </c>
      <c r="EU58" s="221">
        <v>7.8419452887537988E-2</v>
      </c>
      <c r="EV58" s="221">
        <v>3.0091185410334346E-2</v>
      </c>
    </row>
    <row r="59" spans="1:152" ht="10.5" customHeight="1" x14ac:dyDescent="0.2">
      <c r="F59" s="27" t="s">
        <v>112</v>
      </c>
      <c r="G59" s="29">
        <v>1192</v>
      </c>
      <c r="H59" s="45">
        <v>0.16694630872483221</v>
      </c>
      <c r="I59" s="45">
        <v>0.28355704697986578</v>
      </c>
      <c r="J59" s="45">
        <v>0.25587248322147649</v>
      </c>
      <c r="K59" s="45">
        <v>4.5302013422818789E-2</v>
      </c>
      <c r="L59" s="45">
        <v>0.24832214765100671</v>
      </c>
      <c r="M59" s="262">
        <v>102.35013438849167</v>
      </c>
      <c r="N59" s="29">
        <v>1308</v>
      </c>
      <c r="O59" s="45">
        <v>0.14831804281345565</v>
      </c>
      <c r="P59" s="45">
        <v>0.26681957186544342</v>
      </c>
      <c r="Q59" s="45">
        <v>0.24541284403669725</v>
      </c>
      <c r="R59" s="45">
        <v>4.5871559633027525E-2</v>
      </c>
      <c r="S59" s="45">
        <v>0.29357798165137616</v>
      </c>
      <c r="T59" s="262">
        <v>102.44342593189488</v>
      </c>
      <c r="U59" s="29">
        <v>1394</v>
      </c>
      <c r="V59" s="45">
        <v>0.11119081779053085</v>
      </c>
      <c r="W59" s="45">
        <v>0.21664275466284075</v>
      </c>
      <c r="X59" s="45">
        <v>0.25394548063127692</v>
      </c>
      <c r="Y59" s="45">
        <v>4.5911047345767578E-2</v>
      </c>
      <c r="Z59" s="45">
        <v>0.37230989956958394</v>
      </c>
      <c r="AA59" s="262">
        <v>102.59749991575379</v>
      </c>
      <c r="AB59" s="29">
        <v>1350</v>
      </c>
      <c r="AC59" s="45">
        <v>0.13111111111111112</v>
      </c>
      <c r="AD59" s="45">
        <v>0.21333333333333335</v>
      </c>
      <c r="AE59" s="45">
        <v>0.20962962962962964</v>
      </c>
      <c r="AF59" s="45">
        <v>4.2222222222222223E-2</v>
      </c>
      <c r="AG59" s="45">
        <v>0.40370370370370373</v>
      </c>
      <c r="AH59" s="262">
        <v>103.40676795029557</v>
      </c>
      <c r="AI59" s="184">
        <v>0.71526195899772205</v>
      </c>
      <c r="AJ59" s="184">
        <v>0.24943052391799544</v>
      </c>
      <c r="AK59" s="184">
        <v>3.530751708428246E-2</v>
      </c>
      <c r="AL59" s="184"/>
      <c r="AM59" s="184">
        <v>0.71982758620689657</v>
      </c>
      <c r="AN59" s="184">
        <v>0.2413793103448276</v>
      </c>
      <c r="AO59" s="184">
        <v>3.8793103448275863E-2</v>
      </c>
      <c r="AP59" s="184"/>
      <c r="AQ59" s="184">
        <v>0.76853707414829664</v>
      </c>
      <c r="AR59" s="184">
        <v>0.20841683366733466</v>
      </c>
      <c r="AS59" s="184">
        <v>2.4048096192384769E-2</v>
      </c>
      <c r="AT59" s="184"/>
      <c r="AU59" s="184">
        <v>0.12617012617012616</v>
      </c>
      <c r="AV59" s="184">
        <v>9.4017094017094016E-2</v>
      </c>
      <c r="AW59" s="184">
        <v>0.12015065913370998</v>
      </c>
      <c r="AX59" s="184">
        <v>7.9849340866290017E-2</v>
      </c>
      <c r="AY59" s="184">
        <v>0.1178650852483321</v>
      </c>
      <c r="AZ59" s="184">
        <v>8.9325426241660483E-2</v>
      </c>
      <c r="BA59" s="30">
        <v>2425</v>
      </c>
      <c r="BB59" s="30">
        <v>2457</v>
      </c>
      <c r="BC59" s="30">
        <v>2655</v>
      </c>
      <c r="BD59" s="30">
        <v>2698</v>
      </c>
      <c r="BE59" s="46">
        <v>2.9906542056074768E-2</v>
      </c>
      <c r="BF59" s="46">
        <v>9.3457943925233641E-2</v>
      </c>
      <c r="BG59" s="46">
        <v>0.38954970263381478</v>
      </c>
      <c r="BH59" s="46">
        <v>0.48708581138487683</v>
      </c>
      <c r="BI59" s="185">
        <v>3.3338147833474938</v>
      </c>
      <c r="BJ59" s="46">
        <v>8.0883602378929484E-2</v>
      </c>
      <c r="BK59" s="46">
        <v>0.1447748513169074</v>
      </c>
      <c r="BL59" s="46">
        <v>0.43160577740016992</v>
      </c>
      <c r="BM59" s="46">
        <v>0.34273576890399321</v>
      </c>
      <c r="BN59" s="185">
        <v>3.0361937128292267</v>
      </c>
      <c r="BO59" s="46">
        <v>3.0018083182640144E-2</v>
      </c>
      <c r="BP59" s="46">
        <v>9.3309222423146473E-2</v>
      </c>
      <c r="BQ59" s="46">
        <v>0.39775768535262207</v>
      </c>
      <c r="BR59" s="46">
        <v>0.47891500904159134</v>
      </c>
      <c r="BS59" s="185">
        <v>3.3255696202531646</v>
      </c>
      <c r="BT59" s="46">
        <v>7.1971066907775771E-2</v>
      </c>
      <c r="BU59" s="46">
        <v>0.13584086799276673</v>
      </c>
      <c r="BV59" s="46">
        <v>0.45396021699819167</v>
      </c>
      <c r="BW59" s="46">
        <v>0.33822784810126583</v>
      </c>
      <c r="BX59" s="187">
        <v>3.0584448462929474</v>
      </c>
      <c r="BY59" s="46">
        <v>3.3532094002104523E-2</v>
      </c>
      <c r="BZ59" s="46">
        <v>9.6808137495615579E-2</v>
      </c>
      <c r="CA59" s="46">
        <v>0.37397404419501928</v>
      </c>
      <c r="CB59" s="46">
        <v>0.4956857243072606</v>
      </c>
      <c r="CC59" s="185">
        <v>3.3318133988074359</v>
      </c>
      <c r="CD59" s="46">
        <v>7.6534549280954045E-2</v>
      </c>
      <c r="CE59" s="46">
        <v>0.14191511750263067</v>
      </c>
      <c r="CF59" s="46">
        <v>0.42279901788846019</v>
      </c>
      <c r="CG59" s="46">
        <v>0.35875131532795512</v>
      </c>
      <c r="CH59" s="186">
        <v>3.0637670992634165</v>
      </c>
      <c r="CI59" s="46">
        <v>0.47049441786283891</v>
      </c>
      <c r="CJ59" s="46">
        <v>0.41786283891547049</v>
      </c>
      <c r="CK59" s="46">
        <v>7.9744816586921854E-2</v>
      </c>
      <c r="CL59" s="46">
        <v>2.4720893141945772E-2</v>
      </c>
      <c r="CM59" s="46">
        <v>7.1770334928229667E-3</v>
      </c>
      <c r="CN59" s="244">
        <v>2.6562248995983935</v>
      </c>
      <c r="CO59" s="245">
        <v>1254</v>
      </c>
      <c r="CP59" s="46">
        <v>1.036682615629984E-2</v>
      </c>
      <c r="CQ59" s="45">
        <v>0.11961722488038277</v>
      </c>
      <c r="CR59" s="45">
        <v>0.61722488038277512</v>
      </c>
      <c r="CS59" s="45">
        <v>0.25279106858054229</v>
      </c>
      <c r="CT59" s="244">
        <v>106.47288676236045</v>
      </c>
      <c r="CU59" s="46">
        <v>0.54422914911541698</v>
      </c>
      <c r="CV59" s="46">
        <v>0.37657961246840777</v>
      </c>
      <c r="CW59" s="46">
        <v>3.7068239258635213E-2</v>
      </c>
      <c r="CX59" s="46">
        <v>2.4431339511373211E-2</v>
      </c>
      <c r="CY59" s="46">
        <v>1.7691659646166806E-2</v>
      </c>
      <c r="CZ59" s="244">
        <v>2.6562248995983935</v>
      </c>
      <c r="DA59" s="245">
        <v>1187</v>
      </c>
      <c r="DB59" s="46">
        <v>9.2670598146588033E-3</v>
      </c>
      <c r="DC59" s="45">
        <v>0.10109519797809605</v>
      </c>
      <c r="DD59" s="45">
        <v>0.62763268744734624</v>
      </c>
      <c r="DE59" s="45">
        <v>0.26200505475989888</v>
      </c>
      <c r="DF59" s="193">
        <v>106.47288676236045</v>
      </c>
      <c r="DG59" s="46">
        <v>0.54422914911541698</v>
      </c>
      <c r="DH59" s="46">
        <v>0.37657961246840777</v>
      </c>
      <c r="DI59" s="46">
        <v>3.7068239258635213E-2</v>
      </c>
      <c r="DJ59" s="46">
        <v>2.4431339511373211E-2</v>
      </c>
      <c r="DK59" s="46">
        <v>1.7691659646166806E-2</v>
      </c>
      <c r="DL59" s="244">
        <v>2.5334476843910805</v>
      </c>
      <c r="DM59" s="245">
        <v>1187</v>
      </c>
      <c r="DN59" s="46">
        <v>9.2670598146588033E-3</v>
      </c>
      <c r="DO59" s="45">
        <v>0.10109519797809605</v>
      </c>
      <c r="DP59" s="45">
        <v>0.62763268744734624</v>
      </c>
      <c r="DQ59" s="45">
        <v>0.26200505475989888</v>
      </c>
      <c r="DR59" s="193">
        <v>106.71019376579612</v>
      </c>
      <c r="DS59" s="46">
        <v>0.21099434114793855</v>
      </c>
      <c r="DT59" s="46">
        <v>0.63298302344381563</v>
      </c>
      <c r="DU59" s="46">
        <v>0.13500404203718674</v>
      </c>
      <c r="DV59" s="46">
        <v>2.1018593371059015E-2</v>
      </c>
      <c r="DW59" s="165">
        <v>1237</v>
      </c>
      <c r="DX59" s="46">
        <v>0.50606305578011312</v>
      </c>
      <c r="DY59" s="46">
        <v>0.21261115602263542</v>
      </c>
      <c r="DZ59" s="46">
        <v>0.12853678253839934</v>
      </c>
      <c r="EA59" s="46">
        <v>0.10509296685529507</v>
      </c>
      <c r="EB59" s="46">
        <v>4.7696038803556995E-2</v>
      </c>
      <c r="EC59" s="46">
        <v>0.25334448160535117</v>
      </c>
      <c r="ED59" s="46">
        <v>0.60367892976588633</v>
      </c>
      <c r="EE59" s="46">
        <v>0.12374581939799331</v>
      </c>
      <c r="EF59" s="46">
        <v>1.9230769230769232E-2</v>
      </c>
      <c r="EG59" s="47">
        <v>1196</v>
      </c>
      <c r="EH59" s="46">
        <v>0.57525083612040129</v>
      </c>
      <c r="EI59" s="46">
        <v>0.17224080267558528</v>
      </c>
      <c r="EJ59" s="46">
        <v>0.10702341137123746</v>
      </c>
      <c r="EK59" s="46">
        <v>0.10785953177257525</v>
      </c>
      <c r="EL59" s="46">
        <v>3.7625418060200672E-2</v>
      </c>
      <c r="EM59" s="46">
        <v>0.23233143785540211</v>
      </c>
      <c r="EN59" s="46">
        <v>0.60519902518277824</v>
      </c>
      <c r="EO59" s="46">
        <v>0.13241267262388301</v>
      </c>
      <c r="EP59" s="46">
        <v>3.0056864337936636E-2</v>
      </c>
      <c r="EQ59" s="47">
        <v>1231</v>
      </c>
      <c r="ER59" s="46">
        <v>0.53614947197400487</v>
      </c>
      <c r="ES59" s="46">
        <v>0.20714865962632006</v>
      </c>
      <c r="ET59" s="46">
        <v>0.10560519902518278</v>
      </c>
      <c r="EU59" s="46">
        <v>0.11454102355808286</v>
      </c>
      <c r="EV59" s="46">
        <v>3.6555645816409424E-2</v>
      </c>
    </row>
    <row r="60" spans="1:152" ht="10.5" customHeight="1" x14ac:dyDescent="0.2">
      <c r="F60" s="27" t="s">
        <v>205</v>
      </c>
      <c r="G60" s="29">
        <v>477</v>
      </c>
      <c r="H60" s="45">
        <v>0.1090146750524109</v>
      </c>
      <c r="I60" s="45">
        <v>0.19287211740041929</v>
      </c>
      <c r="J60" s="45">
        <v>0.33962264150943394</v>
      </c>
      <c r="K60" s="45">
        <v>2.5157232704402517E-2</v>
      </c>
      <c r="L60" s="45">
        <v>0.33333333333333331</v>
      </c>
      <c r="M60" s="243">
        <v>102.57931231273439</v>
      </c>
      <c r="N60" s="29">
        <v>495</v>
      </c>
      <c r="O60" s="45">
        <v>0.14141414141414141</v>
      </c>
      <c r="P60" s="45">
        <v>0.13737373737373737</v>
      </c>
      <c r="Q60" s="45">
        <v>0.30707070707070705</v>
      </c>
      <c r="R60" s="45">
        <v>4.6464646464646465E-2</v>
      </c>
      <c r="S60" s="45">
        <v>0.36767676767676766</v>
      </c>
      <c r="T60" s="243">
        <v>103.02608940612973</v>
      </c>
      <c r="U60" s="29">
        <v>587</v>
      </c>
      <c r="V60" s="45">
        <v>0.11243611584327087</v>
      </c>
      <c r="W60" s="45">
        <v>0.16524701873935263</v>
      </c>
      <c r="X60" s="45">
        <v>0.38841567291311757</v>
      </c>
      <c r="Y60" s="45">
        <v>5.2810902896081771E-2</v>
      </c>
      <c r="Z60" s="45">
        <v>0.28109028960817717</v>
      </c>
      <c r="AA60" s="243">
        <v>104.04911424683475</v>
      </c>
      <c r="AB60" s="29">
        <v>638</v>
      </c>
      <c r="AC60" s="45">
        <v>0.11285266457680251</v>
      </c>
      <c r="AD60" s="45">
        <v>0.19592476489028213</v>
      </c>
      <c r="AE60" s="45">
        <v>0.35736677115987459</v>
      </c>
      <c r="AF60" s="45">
        <v>2.8213166144200628E-2</v>
      </c>
      <c r="AG60" s="45">
        <v>0.30564263322884011</v>
      </c>
      <c r="AH60" s="243">
        <v>104.63014997674139</v>
      </c>
      <c r="AI60" s="184">
        <v>0.8342857142857143</v>
      </c>
      <c r="AJ60" s="184">
        <v>0.12285714285714286</v>
      </c>
      <c r="AK60" s="184">
        <v>4.2857142857142858E-2</v>
      </c>
      <c r="AL60" s="184"/>
      <c r="AM60" s="184">
        <v>0.89014084507042257</v>
      </c>
      <c r="AN60" s="184">
        <v>8.4507042253521125E-2</v>
      </c>
      <c r="AO60" s="184">
        <v>2.5352112676056339E-2</v>
      </c>
      <c r="AP60" s="184"/>
      <c r="AQ60" s="184">
        <v>0.87614678899082565</v>
      </c>
      <c r="AR60" s="184">
        <v>0.10779816513761468</v>
      </c>
      <c r="AS60" s="184">
        <v>1.6055045871559634E-2</v>
      </c>
      <c r="AT60" s="184"/>
      <c r="AU60" s="184">
        <v>0.14693446088794926</v>
      </c>
      <c r="AV60" s="184">
        <v>9.0909090909090912E-2</v>
      </c>
      <c r="AW60" s="184">
        <v>0.12220149253731344</v>
      </c>
      <c r="AX60" s="184">
        <v>9.2350746268656719E-2</v>
      </c>
      <c r="AY60" s="184">
        <v>0.13978494623655913</v>
      </c>
      <c r="AZ60" s="184">
        <v>0.11579818031430934</v>
      </c>
      <c r="BA60" s="30">
        <v>995</v>
      </c>
      <c r="BB60" s="30">
        <v>946</v>
      </c>
      <c r="BC60" s="30">
        <v>1072</v>
      </c>
      <c r="BD60" s="30">
        <v>1209</v>
      </c>
      <c r="BE60" s="46">
        <v>2.2336065573770492E-2</v>
      </c>
      <c r="BF60" s="46">
        <v>8.1967213114754092E-2</v>
      </c>
      <c r="BG60" s="46">
        <v>0.39590163934426231</v>
      </c>
      <c r="BH60" s="46">
        <v>0.49979508196721312</v>
      </c>
      <c r="BI60" s="185">
        <v>3.3731557377049182</v>
      </c>
      <c r="BJ60" s="46">
        <v>7.2950819672131142E-2</v>
      </c>
      <c r="BK60" s="46">
        <v>0.13627049180327869</v>
      </c>
      <c r="BL60" s="46">
        <v>0.43196721311475411</v>
      </c>
      <c r="BM60" s="46">
        <v>0.35881147540983604</v>
      </c>
      <c r="BN60" s="185">
        <v>3.0766393442622952</v>
      </c>
      <c r="BO60" s="46">
        <v>2.1601016518424398E-2</v>
      </c>
      <c r="BP60" s="46">
        <v>8.368124886549283E-2</v>
      </c>
      <c r="BQ60" s="46">
        <v>0.38155745144309311</v>
      </c>
      <c r="BR60" s="46">
        <v>0.51316028317298967</v>
      </c>
      <c r="BS60" s="185">
        <v>3.3862770012706482</v>
      </c>
      <c r="BT60" s="46">
        <v>7.0067162824469051E-2</v>
      </c>
      <c r="BU60" s="46">
        <v>0.15628970775095299</v>
      </c>
      <c r="BV60" s="46">
        <v>0.42239970956616446</v>
      </c>
      <c r="BW60" s="46">
        <v>0.35124341985841351</v>
      </c>
      <c r="BX60" s="187">
        <v>3.0548193864585222</v>
      </c>
      <c r="BY60" s="46">
        <v>2.7103687362117868E-2</v>
      </c>
      <c r="BZ60" s="46">
        <v>8.8559722659943274E-2</v>
      </c>
      <c r="CA60" s="46">
        <v>0.38323353293413176</v>
      </c>
      <c r="CB60" s="46">
        <v>0.50110305704380709</v>
      </c>
      <c r="CC60" s="185">
        <v>3.3583359596596281</v>
      </c>
      <c r="CD60" s="46">
        <v>7.6268515600378187E-2</v>
      </c>
      <c r="CE60" s="46">
        <v>0.15616136148755122</v>
      </c>
      <c r="CF60" s="46">
        <v>0.44011976047904194</v>
      </c>
      <c r="CG60" s="46">
        <v>0.32745036243302866</v>
      </c>
      <c r="CH60" s="186">
        <v>3.0187519697447209</v>
      </c>
      <c r="CI60" s="207">
        <v>0.48049645390070922</v>
      </c>
      <c r="CJ60" s="46">
        <v>0.3546099290780142</v>
      </c>
      <c r="CK60" s="46">
        <v>8.1560283687943269E-2</v>
      </c>
      <c r="CL60" s="46">
        <v>4.9645390070921988E-2</v>
      </c>
      <c r="CM60" s="46">
        <v>3.3687943262411348E-2</v>
      </c>
      <c r="CN60" s="244">
        <v>2.689908256880734</v>
      </c>
      <c r="CO60" s="245">
        <v>564</v>
      </c>
      <c r="CP60" s="46">
        <v>5.3191489361702126E-3</v>
      </c>
      <c r="CQ60" s="45">
        <v>0.1276595744680851</v>
      </c>
      <c r="CR60" s="45">
        <v>0.69148936170212771</v>
      </c>
      <c r="CS60" s="45">
        <v>0.17553191489361702</v>
      </c>
      <c r="CT60" s="244">
        <v>106.11879432624113</v>
      </c>
      <c r="CU60" s="46">
        <v>0.54130434782608694</v>
      </c>
      <c r="CV60" s="46">
        <v>0.33260869565217394</v>
      </c>
      <c r="CW60" s="46">
        <v>6.5217391304347824E-2</v>
      </c>
      <c r="CX60" s="46">
        <v>3.0434782608695653E-2</v>
      </c>
      <c r="CY60" s="46">
        <v>3.0434782608695653E-2</v>
      </c>
      <c r="CZ60" s="244">
        <v>2.689908256880734</v>
      </c>
      <c r="DA60" s="245">
        <v>460</v>
      </c>
      <c r="DB60" s="46">
        <v>4.3478260869565218E-3</v>
      </c>
      <c r="DC60" s="45">
        <v>0.12608695652173912</v>
      </c>
      <c r="DD60" s="45">
        <v>0.69782608695652171</v>
      </c>
      <c r="DE60" s="45">
        <v>0.17173913043478262</v>
      </c>
      <c r="DF60" s="193">
        <v>106.11879432624113</v>
      </c>
      <c r="DG60" s="46">
        <v>0.54130434782608694</v>
      </c>
      <c r="DH60" s="46">
        <v>0.33260869565217394</v>
      </c>
      <c r="DI60" s="46">
        <v>6.5217391304347824E-2</v>
      </c>
      <c r="DJ60" s="46">
        <v>3.0434782608695653E-2</v>
      </c>
      <c r="DK60" s="46">
        <v>3.0434782608695653E-2</v>
      </c>
      <c r="DL60" s="244">
        <v>2.571748878923767</v>
      </c>
      <c r="DM60" s="245">
        <v>460</v>
      </c>
      <c r="DN60" s="46">
        <v>4.3478260869565218E-3</v>
      </c>
      <c r="DO60" s="45">
        <v>0.12608695652173912</v>
      </c>
      <c r="DP60" s="45">
        <v>0.69782608695652171</v>
      </c>
      <c r="DQ60" s="45">
        <v>0.17173913043478262</v>
      </c>
      <c r="DR60" s="193">
        <v>106.08962665406428</v>
      </c>
      <c r="DS60" s="46">
        <v>0.38878143133462284</v>
      </c>
      <c r="DT60" s="46">
        <v>0.50096711798839455</v>
      </c>
      <c r="DU60" s="46">
        <v>9.4777562862669251E-2</v>
      </c>
      <c r="DV60" s="46">
        <v>1.5473887814313346E-2</v>
      </c>
      <c r="DW60" s="77">
        <v>517</v>
      </c>
      <c r="DX60" s="46">
        <v>0.60928433268858806</v>
      </c>
      <c r="DY60" s="46">
        <v>0.22437137330754353</v>
      </c>
      <c r="DZ60" s="46">
        <v>5.9961315280464215E-2</v>
      </c>
      <c r="EA60" s="46">
        <v>7.5435203094777567E-2</v>
      </c>
      <c r="EB60" s="46">
        <v>3.0947775628626693E-2</v>
      </c>
      <c r="EC60" s="46">
        <v>0.38065843621399176</v>
      </c>
      <c r="ED60" s="46">
        <v>0.52674897119341568</v>
      </c>
      <c r="EE60" s="46">
        <v>7.407407407407407E-2</v>
      </c>
      <c r="EF60" s="46">
        <v>1.8518518518518517E-2</v>
      </c>
      <c r="EG60" s="47">
        <v>486</v>
      </c>
      <c r="EH60" s="46">
        <v>0.68106995884773658</v>
      </c>
      <c r="EI60" s="46">
        <v>0.16666666666666666</v>
      </c>
      <c r="EJ60" s="46">
        <v>6.9958847736625515E-2</v>
      </c>
      <c r="EK60" s="46">
        <v>5.7613168724279837E-2</v>
      </c>
      <c r="EL60" s="46">
        <v>2.4691358024691357E-2</v>
      </c>
      <c r="EM60" s="46">
        <v>0.39393939393939392</v>
      </c>
      <c r="EN60" s="46">
        <v>0.50432900432900429</v>
      </c>
      <c r="EO60" s="46">
        <v>8.6580086580086577E-2</v>
      </c>
      <c r="EP60" s="46">
        <v>1.5151515151515152E-2</v>
      </c>
      <c r="EQ60" s="47">
        <v>462</v>
      </c>
      <c r="ER60" s="46">
        <v>0.61038961038961037</v>
      </c>
      <c r="ES60" s="46">
        <v>0.1774891774891775</v>
      </c>
      <c r="ET60" s="46">
        <v>8.6580086580086577E-2</v>
      </c>
      <c r="EU60" s="46">
        <v>6.4935064935064929E-2</v>
      </c>
      <c r="EV60" s="46">
        <v>6.0606060606060608E-2</v>
      </c>
    </row>
    <row r="61" spans="1:152" ht="12" customHeight="1" x14ac:dyDescent="0.2">
      <c r="CO61" s="263"/>
      <c r="DA61" s="263"/>
      <c r="DM61" s="263"/>
    </row>
    <row r="62" spans="1:152" ht="12" customHeight="1" x14ac:dyDescent="0.2">
      <c r="AI62" s="208"/>
      <c r="AJ62" s="208"/>
      <c r="AK62" s="208"/>
      <c r="AM62" s="208"/>
      <c r="AN62" s="208"/>
      <c r="AO62" s="208"/>
      <c r="AQ62" s="208"/>
      <c r="AR62" s="208"/>
      <c r="AS62" s="208"/>
      <c r="CO62" s="263"/>
      <c r="DA62" s="263"/>
      <c r="DM62" s="263"/>
    </row>
    <row r="63" spans="1:152" ht="12" customHeight="1" x14ac:dyDescent="0.2">
      <c r="CO63" s="263"/>
      <c r="DA63" s="263"/>
      <c r="DM63" s="263"/>
    </row>
    <row r="64" spans="1:152" ht="12" customHeight="1" x14ac:dyDescent="0.2">
      <c r="CO64" s="263"/>
      <c r="DA64" s="263"/>
      <c r="DM64" s="263"/>
    </row>
    <row r="65" spans="93:117" ht="12" customHeight="1" x14ac:dyDescent="0.2">
      <c r="CO65" s="263"/>
      <c r="DA65" s="263"/>
      <c r="DM65" s="263"/>
    </row>
    <row r="66" spans="93:117" ht="12" customHeight="1" x14ac:dyDescent="0.2">
      <c r="CO66" s="263"/>
      <c r="DA66" s="263"/>
      <c r="DM66" s="263"/>
    </row>
    <row r="67" spans="93:117" ht="12" customHeight="1" x14ac:dyDescent="0.2">
      <c r="CO67" s="263"/>
      <c r="DA67" s="263"/>
      <c r="DM67" s="263"/>
    </row>
    <row r="68" spans="93:117" ht="12" customHeight="1" x14ac:dyDescent="0.2">
      <c r="CO68" s="263"/>
      <c r="DA68" s="263"/>
      <c r="DM68" s="263"/>
    </row>
    <row r="69" spans="93:117" ht="12" customHeight="1" x14ac:dyDescent="0.2">
      <c r="CO69" s="263"/>
      <c r="DA69" s="263"/>
      <c r="DM69" s="263"/>
    </row>
    <row r="70" spans="93:117" ht="12" customHeight="1" x14ac:dyDescent="0.2">
      <c r="CO70" s="263"/>
      <c r="DA70" s="263"/>
      <c r="DM70" s="263"/>
    </row>
    <row r="71" spans="93:117" ht="12" customHeight="1" x14ac:dyDescent="0.2">
      <c r="CO71" s="263"/>
      <c r="DA71" s="263"/>
      <c r="DM71" s="263"/>
    </row>
    <row r="72" spans="93:117" ht="12" customHeight="1" x14ac:dyDescent="0.2">
      <c r="CO72" s="263"/>
      <c r="DA72" s="263"/>
      <c r="DM72" s="263"/>
    </row>
    <row r="73" spans="93:117" ht="12" customHeight="1" x14ac:dyDescent="0.2">
      <c r="CO73" s="263"/>
      <c r="DA73" s="263"/>
      <c r="DM73" s="263"/>
    </row>
    <row r="74" spans="93:117" ht="12" customHeight="1" x14ac:dyDescent="0.2">
      <c r="CO74" s="263"/>
      <c r="DA74" s="263"/>
      <c r="DM74" s="263"/>
    </row>
    <row r="75" spans="93:117" ht="12" customHeight="1" x14ac:dyDescent="0.2">
      <c r="CO75" s="263"/>
      <c r="DA75" s="263"/>
      <c r="DM75" s="263"/>
    </row>
    <row r="76" spans="93:117" ht="12" customHeight="1" x14ac:dyDescent="0.2">
      <c r="CO76" s="263"/>
      <c r="DA76" s="263"/>
      <c r="DM76" s="263"/>
    </row>
    <row r="77" spans="93:117" ht="12" customHeight="1" x14ac:dyDescent="0.2">
      <c r="CO77" s="263"/>
      <c r="DA77" s="263"/>
      <c r="DM77" s="263"/>
    </row>
    <row r="78" spans="93:117" ht="12" customHeight="1" x14ac:dyDescent="0.2">
      <c r="CO78" s="263"/>
      <c r="DA78" s="263"/>
      <c r="DM78" s="263"/>
    </row>
    <row r="79" spans="93:117" ht="12" customHeight="1" x14ac:dyDescent="0.2">
      <c r="CO79" s="263"/>
      <c r="DA79" s="263"/>
      <c r="DM79" s="263"/>
    </row>
    <row r="80" spans="93:117" ht="12" customHeight="1" x14ac:dyDescent="0.2">
      <c r="CO80" s="263"/>
      <c r="DA80" s="263"/>
      <c r="DM80" s="263"/>
    </row>
    <row r="81" spans="93:117" ht="12" customHeight="1" x14ac:dyDescent="0.2">
      <c r="CO81" s="263"/>
      <c r="DA81" s="263"/>
      <c r="DM81" s="263"/>
    </row>
    <row r="82" spans="93:117" ht="12" customHeight="1" x14ac:dyDescent="0.2">
      <c r="CO82" s="263"/>
      <c r="DA82" s="263"/>
      <c r="DM82" s="263"/>
    </row>
    <row r="83" spans="93:117" ht="12" customHeight="1" x14ac:dyDescent="0.2">
      <c r="CO83" s="263"/>
      <c r="DA83" s="263"/>
      <c r="DM83" s="263"/>
    </row>
    <row r="84" spans="93:117" ht="12" customHeight="1" x14ac:dyDescent="0.2">
      <c r="CO84" s="263"/>
      <c r="DA84" s="263"/>
      <c r="DM84" s="263"/>
    </row>
    <row r="85" spans="93:117" ht="12" customHeight="1" x14ac:dyDescent="0.2">
      <c r="CO85" s="263"/>
      <c r="DA85" s="263"/>
      <c r="DM85" s="263"/>
    </row>
  </sheetData>
  <mergeCells count="21">
    <mergeCell ref="DS2:EV2"/>
    <mergeCell ref="G2:AH2"/>
    <mergeCell ref="AI2:AT2"/>
    <mergeCell ref="BA2:BD2"/>
    <mergeCell ref="AU2:AZ2"/>
    <mergeCell ref="BE2:CH2"/>
    <mergeCell ref="CI2:DR2"/>
    <mergeCell ref="BO3:BX3"/>
    <mergeCell ref="BY3:CH3"/>
    <mergeCell ref="DS3:EB3"/>
    <mergeCell ref="EC3:EL3"/>
    <mergeCell ref="EM3:EV3"/>
    <mergeCell ref="AM3:AO3"/>
    <mergeCell ref="D2:D3"/>
    <mergeCell ref="AQ3:AS3"/>
    <mergeCell ref="BE3:BN3"/>
    <mergeCell ref="G3:M3"/>
    <mergeCell ref="N3:T3"/>
    <mergeCell ref="U3:AA3"/>
    <mergeCell ref="AB3:AH3"/>
    <mergeCell ref="AI3:AK3"/>
  </mergeCells>
  <printOptions horizontalCentered="1"/>
  <pageMargins left="0.39370078740157483" right="0.39370078740157483" top="0.59055118110236227" bottom="0.39370078740157483" header="0.51181102362204722" footer="0.55118110236220474"/>
  <pageSetup paperSize="9" scale="79" fitToWidth="0" orientation="landscape" r:id="rId1"/>
  <headerFooter alignWithMargins="0">
    <oddFooter>&amp;L&amp;8&amp;A&amp;R&amp;P</oddFooter>
  </headerFooter>
  <colBreaks count="2" manualBreakCount="2">
    <brk id="27" max="1048575" man="1"/>
    <brk id="1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W5"/>
  <sheetViews>
    <sheetView workbookViewId="0">
      <selection activeCell="P15" sqref="P15"/>
    </sheetView>
  </sheetViews>
  <sheetFormatPr defaultRowHeight="13.2" x14ac:dyDescent="0.25"/>
  <cols>
    <col min="1" max="1" width="5.33203125" customWidth="1"/>
    <col min="2" max="2" width="4" customWidth="1"/>
    <col min="3" max="3" width="12.33203125" customWidth="1"/>
    <col min="4" max="6" width="4.33203125" customWidth="1"/>
    <col min="7" max="11" width="5.33203125" customWidth="1"/>
    <col min="12" max="14" width="4.33203125" customWidth="1"/>
    <col min="15" max="19" width="5.33203125" customWidth="1"/>
    <col min="20" max="22" width="4.33203125" customWidth="1"/>
    <col min="23" max="27" width="5.33203125" customWidth="1"/>
    <col min="28" max="30" width="4.33203125" customWidth="1"/>
    <col min="31" max="35" width="5.33203125" customWidth="1"/>
    <col min="36" max="38" width="4.33203125" customWidth="1"/>
    <col min="39" max="53" width="5.33203125" customWidth="1"/>
    <col min="54" max="57" width="8.33203125" customWidth="1"/>
    <col min="58" max="87" width="4.33203125" customWidth="1"/>
    <col min="88" max="91" width="4.6640625" customWidth="1"/>
    <col min="92" max="99" width="5.5546875" customWidth="1"/>
    <col min="100" max="103" width="4.6640625" customWidth="1"/>
    <col min="104" max="111" width="5.5546875" customWidth="1"/>
    <col min="112" max="115" width="4.6640625" customWidth="1"/>
    <col min="116" max="123" width="5.5546875" customWidth="1"/>
    <col min="124" max="135" width="6.33203125" customWidth="1"/>
    <col min="136" max="143" width="5.44140625" customWidth="1"/>
    <col min="144" max="145" width="6.33203125" customWidth="1"/>
    <col min="146" max="211" width="5.44140625" customWidth="1"/>
  </cols>
  <sheetData>
    <row r="1" spans="1:153" x14ac:dyDescent="0.25">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row>
    <row r="2" spans="1:153" s="50" customFormat="1" ht="16.2" customHeight="1" x14ac:dyDescent="0.25">
      <c r="B2" s="71"/>
      <c r="C2" s="72"/>
      <c r="D2" s="72"/>
      <c r="E2" s="72"/>
      <c r="F2" s="72"/>
      <c r="G2" s="329" t="s">
        <v>33</v>
      </c>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7" t="s">
        <v>216</v>
      </c>
      <c r="AN2" s="327"/>
      <c r="AO2" s="327"/>
      <c r="AP2" s="327"/>
      <c r="AQ2" s="327"/>
      <c r="AR2" s="327"/>
      <c r="AS2" s="327"/>
      <c r="AT2" s="327"/>
      <c r="AU2" s="327"/>
      <c r="AV2" s="327" t="s">
        <v>35</v>
      </c>
      <c r="AW2" s="327"/>
      <c r="AX2" s="327"/>
      <c r="AY2" s="327"/>
      <c r="AZ2" s="327"/>
      <c r="BA2" s="327"/>
      <c r="BB2" s="328" t="s">
        <v>308</v>
      </c>
      <c r="BC2" s="328"/>
      <c r="BD2" s="328"/>
      <c r="BE2" s="328"/>
      <c r="BF2" s="326" t="s">
        <v>37</v>
      </c>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4" t="s">
        <v>38</v>
      </c>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5"/>
      <c r="DT2" s="323" t="s">
        <v>39</v>
      </c>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5"/>
    </row>
    <row r="3" spans="1:153" s="107" customFormat="1" ht="15" customHeight="1" x14ac:dyDescent="0.2">
      <c r="B3" s="116"/>
      <c r="C3" s="152"/>
      <c r="D3" s="152"/>
      <c r="E3" s="152"/>
      <c r="F3" s="152"/>
      <c r="G3" s="321" t="s">
        <v>40</v>
      </c>
      <c r="H3" s="321"/>
      <c r="I3" s="321"/>
      <c r="J3" s="321"/>
      <c r="K3" s="321"/>
      <c r="L3" s="321"/>
      <c r="M3" s="321"/>
      <c r="N3" s="312"/>
      <c r="O3" s="321" t="s">
        <v>41</v>
      </c>
      <c r="P3" s="321"/>
      <c r="Q3" s="321"/>
      <c r="R3" s="321"/>
      <c r="S3" s="321"/>
      <c r="T3" s="321"/>
      <c r="U3" s="321"/>
      <c r="V3" s="312"/>
      <c r="W3" s="321" t="s">
        <v>42</v>
      </c>
      <c r="X3" s="321"/>
      <c r="Y3" s="321"/>
      <c r="Z3" s="321"/>
      <c r="AA3" s="321"/>
      <c r="AB3" s="321"/>
      <c r="AC3" s="321"/>
      <c r="AD3" s="312"/>
      <c r="AE3" s="321" t="s">
        <v>43</v>
      </c>
      <c r="AF3" s="321"/>
      <c r="AG3" s="321"/>
      <c r="AH3" s="321"/>
      <c r="AI3" s="321"/>
      <c r="AJ3" s="321"/>
      <c r="AK3" s="321"/>
      <c r="AL3" s="312"/>
      <c r="AM3" s="318" t="s">
        <v>289</v>
      </c>
      <c r="AN3" s="319"/>
      <c r="AO3" s="320"/>
      <c r="AP3" s="318" t="s">
        <v>290</v>
      </c>
      <c r="AQ3" s="319"/>
      <c r="AR3" s="320"/>
      <c r="AS3" s="318" t="s">
        <v>291</v>
      </c>
      <c r="AT3" s="319"/>
      <c r="AU3" s="320"/>
      <c r="AV3" s="318" t="s">
        <v>41</v>
      </c>
      <c r="AW3" s="320"/>
      <c r="AX3" s="318" t="s">
        <v>42</v>
      </c>
      <c r="AY3" s="320"/>
      <c r="AZ3" s="318" t="s">
        <v>43</v>
      </c>
      <c r="BA3" s="320"/>
      <c r="BB3" s="228" t="s">
        <v>50</v>
      </c>
      <c r="BC3" s="228" t="s">
        <v>51</v>
      </c>
      <c r="BD3" s="228" t="s">
        <v>52</v>
      </c>
      <c r="BE3" s="228" t="s">
        <v>53</v>
      </c>
      <c r="BF3" s="319" t="s">
        <v>309</v>
      </c>
      <c r="BG3" s="319"/>
      <c r="BH3" s="319"/>
      <c r="BI3" s="319"/>
      <c r="BJ3" s="319"/>
      <c r="BK3" s="319"/>
      <c r="BL3" s="319"/>
      <c r="BM3" s="319"/>
      <c r="BN3" s="319"/>
      <c r="BO3" s="320"/>
      <c r="BP3" s="319" t="s">
        <v>310</v>
      </c>
      <c r="BQ3" s="319"/>
      <c r="BR3" s="319"/>
      <c r="BS3" s="319"/>
      <c r="BT3" s="319"/>
      <c r="BU3" s="319"/>
      <c r="BV3" s="319"/>
      <c r="BW3" s="319"/>
      <c r="BX3" s="319"/>
      <c r="BY3" s="320"/>
      <c r="BZ3" s="319" t="s">
        <v>311</v>
      </c>
      <c r="CA3" s="319"/>
      <c r="CB3" s="319"/>
      <c r="CC3" s="319"/>
      <c r="CD3" s="319"/>
      <c r="CE3" s="319"/>
      <c r="CF3" s="319"/>
      <c r="CG3" s="319"/>
      <c r="CH3" s="319"/>
      <c r="CI3" s="320"/>
      <c r="CJ3" s="318" t="s">
        <v>54</v>
      </c>
      <c r="CK3" s="319"/>
      <c r="CL3" s="319"/>
      <c r="CM3" s="319"/>
      <c r="CN3" s="319"/>
      <c r="CO3" s="319"/>
      <c r="CP3" s="319"/>
      <c r="CQ3" s="319"/>
      <c r="CR3" s="319"/>
      <c r="CS3" s="319"/>
      <c r="CT3" s="319"/>
      <c r="CU3" s="322"/>
      <c r="CV3" s="318" t="s">
        <v>55</v>
      </c>
      <c r="CW3" s="319"/>
      <c r="CX3" s="319"/>
      <c r="CY3" s="319"/>
      <c r="CZ3" s="319"/>
      <c r="DA3" s="319"/>
      <c r="DB3" s="319"/>
      <c r="DC3" s="319"/>
      <c r="DD3" s="319"/>
      <c r="DE3" s="319"/>
      <c r="DF3" s="319"/>
      <c r="DG3" s="322"/>
      <c r="DH3" s="318" t="s">
        <v>56</v>
      </c>
      <c r="DI3" s="319"/>
      <c r="DJ3" s="319"/>
      <c r="DK3" s="319"/>
      <c r="DL3" s="319"/>
      <c r="DM3" s="319"/>
      <c r="DN3" s="319"/>
      <c r="DO3" s="319"/>
      <c r="DP3" s="319"/>
      <c r="DQ3" s="319"/>
      <c r="DR3" s="319"/>
      <c r="DS3" s="322"/>
      <c r="DT3" s="288">
        <v>2015</v>
      </c>
      <c r="DU3" s="288"/>
      <c r="DV3" s="288"/>
      <c r="DW3" s="288"/>
      <c r="DX3" s="288"/>
      <c r="DY3" s="288"/>
      <c r="DZ3" s="288"/>
      <c r="EA3" s="288"/>
      <c r="EB3" s="288"/>
      <c r="EC3" s="302"/>
      <c r="ED3" s="288">
        <v>2016</v>
      </c>
      <c r="EE3" s="288"/>
      <c r="EF3" s="288"/>
      <c r="EG3" s="288"/>
      <c r="EH3" s="288"/>
      <c r="EI3" s="288"/>
      <c r="EJ3" s="288"/>
      <c r="EK3" s="288"/>
      <c r="EL3" s="288"/>
      <c r="EM3" s="302"/>
      <c r="EN3" s="288">
        <v>2017</v>
      </c>
      <c r="EO3" s="288"/>
      <c r="EP3" s="288"/>
      <c r="EQ3" s="288"/>
      <c r="ER3" s="288"/>
      <c r="ES3" s="288"/>
      <c r="ET3" s="288"/>
      <c r="EU3" s="288"/>
      <c r="EV3" s="288"/>
      <c r="EW3" s="302"/>
    </row>
    <row r="4" spans="1:153" s="50" customFormat="1" ht="72.599999999999994" customHeight="1" x14ac:dyDescent="0.2">
      <c r="A4" s="264" t="s">
        <v>312</v>
      </c>
      <c r="B4" s="133" t="s">
        <v>313</v>
      </c>
      <c r="C4" s="133" t="s">
        <v>314</v>
      </c>
      <c r="D4" s="133" t="s">
        <v>61</v>
      </c>
      <c r="E4" s="230" t="s">
        <v>62</v>
      </c>
      <c r="F4" s="133" t="s">
        <v>63</v>
      </c>
      <c r="G4" s="133" t="s">
        <v>64</v>
      </c>
      <c r="H4" s="230" t="s">
        <v>65</v>
      </c>
      <c r="I4" s="230" t="s">
        <v>66</v>
      </c>
      <c r="J4" s="230" t="s">
        <v>67</v>
      </c>
      <c r="K4" s="230" t="s">
        <v>68</v>
      </c>
      <c r="L4" s="230" t="s">
        <v>69</v>
      </c>
      <c r="M4" s="230" t="s">
        <v>70</v>
      </c>
      <c r="N4" s="231" t="s">
        <v>71</v>
      </c>
      <c r="O4" s="133" t="s">
        <v>64</v>
      </c>
      <c r="P4" s="230" t="s">
        <v>65</v>
      </c>
      <c r="Q4" s="230" t="s">
        <v>66</v>
      </c>
      <c r="R4" s="230" t="s">
        <v>67</v>
      </c>
      <c r="S4" s="230" t="s">
        <v>68</v>
      </c>
      <c r="T4" s="230" t="s">
        <v>69</v>
      </c>
      <c r="U4" s="230" t="s">
        <v>70</v>
      </c>
      <c r="V4" s="231" t="s">
        <v>71</v>
      </c>
      <c r="W4" s="133" t="s">
        <v>64</v>
      </c>
      <c r="X4" s="230" t="s">
        <v>65</v>
      </c>
      <c r="Y4" s="230" t="s">
        <v>66</v>
      </c>
      <c r="Z4" s="230" t="s">
        <v>67</v>
      </c>
      <c r="AA4" s="230" t="s">
        <v>68</v>
      </c>
      <c r="AB4" s="230" t="s">
        <v>315</v>
      </c>
      <c r="AC4" s="230" t="s">
        <v>70</v>
      </c>
      <c r="AD4" s="231" t="s">
        <v>71</v>
      </c>
      <c r="AE4" s="133" t="s">
        <v>64</v>
      </c>
      <c r="AF4" s="230" t="s">
        <v>65</v>
      </c>
      <c r="AG4" s="230" t="s">
        <v>66</v>
      </c>
      <c r="AH4" s="230" t="s">
        <v>67</v>
      </c>
      <c r="AI4" s="230" t="s">
        <v>68</v>
      </c>
      <c r="AJ4" s="230" t="s">
        <v>69</v>
      </c>
      <c r="AK4" s="230" t="s">
        <v>70</v>
      </c>
      <c r="AL4" s="231" t="s">
        <v>71</v>
      </c>
      <c r="AM4" s="133" t="s">
        <v>72</v>
      </c>
      <c r="AN4" s="133" t="s">
        <v>73</v>
      </c>
      <c r="AO4" s="231" t="s">
        <v>74</v>
      </c>
      <c r="AP4" s="133" t="s">
        <v>72</v>
      </c>
      <c r="AQ4" s="133" t="s">
        <v>73</v>
      </c>
      <c r="AR4" s="231" t="s">
        <v>74</v>
      </c>
      <c r="AS4" s="133" t="s">
        <v>72</v>
      </c>
      <c r="AT4" s="133" t="s">
        <v>73</v>
      </c>
      <c r="AU4" s="231" t="s">
        <v>74</v>
      </c>
      <c r="AV4" s="133" t="s">
        <v>75</v>
      </c>
      <c r="AW4" s="133" t="s">
        <v>76</v>
      </c>
      <c r="AX4" s="133" t="s">
        <v>75</v>
      </c>
      <c r="AY4" s="133" t="s">
        <v>76</v>
      </c>
      <c r="AZ4" s="133" t="s">
        <v>75</v>
      </c>
      <c r="BA4" s="133" t="s">
        <v>76</v>
      </c>
      <c r="BB4" s="133" t="s">
        <v>316</v>
      </c>
      <c r="BC4" s="133" t="s">
        <v>316</v>
      </c>
      <c r="BD4" s="133" t="s">
        <v>316</v>
      </c>
      <c r="BE4" s="133" t="s">
        <v>316</v>
      </c>
      <c r="BF4" s="234" t="s">
        <v>78</v>
      </c>
      <c r="BG4" s="230" t="s">
        <v>79</v>
      </c>
      <c r="BH4" s="230" t="s">
        <v>80</v>
      </c>
      <c r="BI4" s="230" t="s">
        <v>81</v>
      </c>
      <c r="BJ4" s="265" t="s">
        <v>82</v>
      </c>
      <c r="BK4" s="234" t="s">
        <v>83</v>
      </c>
      <c r="BL4" s="230" t="s">
        <v>84</v>
      </c>
      <c r="BM4" s="230" t="s">
        <v>85</v>
      </c>
      <c r="BN4" s="230" t="s">
        <v>86</v>
      </c>
      <c r="BO4" s="266" t="s">
        <v>87</v>
      </c>
      <c r="BP4" s="234" t="s">
        <v>78</v>
      </c>
      <c r="BQ4" s="230" t="s">
        <v>79</v>
      </c>
      <c r="BR4" s="230" t="s">
        <v>80</v>
      </c>
      <c r="BS4" s="230" t="s">
        <v>81</v>
      </c>
      <c r="BT4" s="265" t="s">
        <v>82</v>
      </c>
      <c r="BU4" s="234" t="s">
        <v>83</v>
      </c>
      <c r="BV4" s="230" t="s">
        <v>84</v>
      </c>
      <c r="BW4" s="230" t="s">
        <v>85</v>
      </c>
      <c r="BX4" s="230" t="s">
        <v>86</v>
      </c>
      <c r="BY4" s="266" t="s">
        <v>87</v>
      </c>
      <c r="BZ4" s="234" t="s">
        <v>78</v>
      </c>
      <c r="CA4" s="230" t="s">
        <v>79</v>
      </c>
      <c r="CB4" s="230" t="s">
        <v>80</v>
      </c>
      <c r="CC4" s="230" t="s">
        <v>81</v>
      </c>
      <c r="CD4" s="265" t="s">
        <v>82</v>
      </c>
      <c r="CE4" s="234" t="s">
        <v>83</v>
      </c>
      <c r="CF4" s="230" t="s">
        <v>84</v>
      </c>
      <c r="CG4" s="230" t="s">
        <v>85</v>
      </c>
      <c r="CH4" s="230" t="s">
        <v>86</v>
      </c>
      <c r="CI4" s="266" t="s">
        <v>87</v>
      </c>
      <c r="CJ4" s="232" t="s">
        <v>225</v>
      </c>
      <c r="CK4" s="133" t="s">
        <v>88</v>
      </c>
      <c r="CL4" s="133" t="s">
        <v>89</v>
      </c>
      <c r="CM4" s="133" t="s">
        <v>226</v>
      </c>
      <c r="CN4" s="230" t="s">
        <v>92</v>
      </c>
      <c r="CO4" s="237" t="s">
        <v>93</v>
      </c>
      <c r="CP4" s="239" t="s">
        <v>94</v>
      </c>
      <c r="CQ4" s="232" t="s">
        <v>95</v>
      </c>
      <c r="CR4" s="133" t="s">
        <v>96</v>
      </c>
      <c r="CS4" s="133" t="s">
        <v>97</v>
      </c>
      <c r="CT4" s="231" t="s">
        <v>98</v>
      </c>
      <c r="CU4" s="238" t="s">
        <v>99</v>
      </c>
      <c r="CV4" s="232" t="s">
        <v>225</v>
      </c>
      <c r="CW4" s="133" t="s">
        <v>88</v>
      </c>
      <c r="CX4" s="133" t="s">
        <v>89</v>
      </c>
      <c r="CY4" s="133" t="s">
        <v>226</v>
      </c>
      <c r="CZ4" s="230" t="s">
        <v>92</v>
      </c>
      <c r="DA4" s="237" t="s">
        <v>93</v>
      </c>
      <c r="DB4" s="239" t="s">
        <v>94</v>
      </c>
      <c r="DC4" s="232" t="s">
        <v>95</v>
      </c>
      <c r="DD4" s="133" t="s">
        <v>96</v>
      </c>
      <c r="DE4" s="133" t="s">
        <v>97</v>
      </c>
      <c r="DF4" s="231" t="s">
        <v>98</v>
      </c>
      <c r="DG4" s="238" t="s">
        <v>99</v>
      </c>
      <c r="DH4" s="232" t="s">
        <v>225</v>
      </c>
      <c r="DI4" s="133" t="s">
        <v>88</v>
      </c>
      <c r="DJ4" s="133" t="s">
        <v>89</v>
      </c>
      <c r="DK4" s="133" t="s">
        <v>226</v>
      </c>
      <c r="DL4" s="230" t="s">
        <v>92</v>
      </c>
      <c r="DM4" s="237" t="s">
        <v>93</v>
      </c>
      <c r="DN4" s="239" t="s">
        <v>94</v>
      </c>
      <c r="DO4" s="232" t="s">
        <v>95</v>
      </c>
      <c r="DP4" s="133" t="s">
        <v>96</v>
      </c>
      <c r="DQ4" s="133" t="s">
        <v>97</v>
      </c>
      <c r="DR4" s="231" t="s">
        <v>98</v>
      </c>
      <c r="DS4" s="238" t="s">
        <v>99</v>
      </c>
      <c r="DT4" s="179" t="s">
        <v>297</v>
      </c>
      <c r="DU4" s="17" t="s">
        <v>298</v>
      </c>
      <c r="DV4" s="17" t="s">
        <v>299</v>
      </c>
      <c r="DW4" s="17" t="s">
        <v>300</v>
      </c>
      <c r="DX4" s="180" t="s">
        <v>306</v>
      </c>
      <c r="DY4" s="179" t="s">
        <v>105</v>
      </c>
      <c r="DZ4" s="17" t="s">
        <v>106</v>
      </c>
      <c r="EA4" s="17" t="s">
        <v>107</v>
      </c>
      <c r="EB4" s="17" t="s">
        <v>108</v>
      </c>
      <c r="EC4" s="267" t="s">
        <v>109</v>
      </c>
      <c r="ED4" s="179" t="s">
        <v>297</v>
      </c>
      <c r="EE4" s="17" t="s">
        <v>298</v>
      </c>
      <c r="EF4" s="17" t="s">
        <v>299</v>
      </c>
      <c r="EG4" s="17" t="s">
        <v>300</v>
      </c>
      <c r="EH4" s="180" t="s">
        <v>306</v>
      </c>
      <c r="EI4" s="179" t="s">
        <v>105</v>
      </c>
      <c r="EJ4" s="17" t="s">
        <v>106</v>
      </c>
      <c r="EK4" s="17" t="s">
        <v>107</v>
      </c>
      <c r="EL4" s="17" t="s">
        <v>108</v>
      </c>
      <c r="EM4" s="267" t="s">
        <v>109</v>
      </c>
      <c r="EN4" s="179" t="s">
        <v>297</v>
      </c>
      <c r="EO4" s="17" t="s">
        <v>298</v>
      </c>
      <c r="EP4" s="17" t="s">
        <v>299</v>
      </c>
      <c r="EQ4" s="17" t="s">
        <v>300</v>
      </c>
      <c r="ER4" s="180" t="s">
        <v>306</v>
      </c>
      <c r="ES4" s="179" t="s">
        <v>105</v>
      </c>
      <c r="ET4" s="17" t="s">
        <v>106</v>
      </c>
      <c r="EU4" s="17" t="s">
        <v>107</v>
      </c>
      <c r="EV4" s="17" t="s">
        <v>108</v>
      </c>
      <c r="EW4" s="267" t="s">
        <v>109</v>
      </c>
    </row>
    <row r="5" spans="1:153" s="50" customFormat="1" ht="21.6" customHeight="1" x14ac:dyDescent="0.2">
      <c r="A5" s="27">
        <v>1144</v>
      </c>
      <c r="B5" s="27">
        <v>65</v>
      </c>
      <c r="C5" s="268" t="s">
        <v>184</v>
      </c>
      <c r="D5" s="27" t="s">
        <v>126</v>
      </c>
      <c r="E5" s="27" t="s">
        <v>180</v>
      </c>
      <c r="F5" s="27" t="s">
        <v>185</v>
      </c>
      <c r="G5" s="77">
        <f>[1]L3dati!X39</f>
        <v>107</v>
      </c>
      <c r="H5" s="45">
        <f>[1]L3dati!Y39/$G5</f>
        <v>0.10280373831775701</v>
      </c>
      <c r="I5" s="45">
        <f>[1]L3dati!Z39/$G5</f>
        <v>0.55140186915887845</v>
      </c>
      <c r="J5" s="45">
        <f>[1]L3dati!AA39/$G5</f>
        <v>0.28971962616822428</v>
      </c>
      <c r="K5" s="45">
        <f>[1]L3dati!AB39/$G5</f>
        <v>0</v>
      </c>
      <c r="L5" s="45">
        <f>[1]L3dati!AC39/$G5</f>
        <v>5.6074766355140186E-2</v>
      </c>
      <c r="M5" s="269">
        <f>[1]L3dati!AD39</f>
        <v>82.630718954248366</v>
      </c>
      <c r="N5" s="269">
        <f>[1]L3dati!AE39</f>
        <v>47.159433962264131</v>
      </c>
      <c r="O5" s="77">
        <f>[1]L3dati!AF39</f>
        <v>111</v>
      </c>
      <c r="P5" s="45">
        <f>[1]L3dati!AG39/$O5</f>
        <v>0.13513513513513514</v>
      </c>
      <c r="Q5" s="45">
        <f>[1]L3dati!AH39/$O5</f>
        <v>0.57657657657657657</v>
      </c>
      <c r="R5" s="45">
        <f>[1]L3dati!AI39/$O5</f>
        <v>0.2072072072072072</v>
      </c>
      <c r="S5" s="45">
        <f>[1]L3dati!AJ39/$O5</f>
        <v>0</v>
      </c>
      <c r="T5" s="45">
        <f>[1]L3dati!AK39/$O5</f>
        <v>8.1081081081081086E-2</v>
      </c>
      <c r="U5" s="269">
        <f>[1]L3dati!AL39</f>
        <v>79.158878504672899</v>
      </c>
      <c r="V5" s="269">
        <f>[1]L3dati!AM39</f>
        <v>45.5351351351351</v>
      </c>
      <c r="W5" s="77">
        <f>[1]L3dati!AN39</f>
        <v>113</v>
      </c>
      <c r="X5" s="45">
        <f>[1]L3dati!AO39/$W5</f>
        <v>0.15929203539823009</v>
      </c>
      <c r="Y5" s="45">
        <f>[1]L3dati!AP39/$W5</f>
        <v>0.62831858407079644</v>
      </c>
      <c r="Z5" s="45">
        <f>[1]L3dati!AQ39/$W5</f>
        <v>0.19469026548672566</v>
      </c>
      <c r="AA5" s="45">
        <f>[1]L3dati!AR39/$W5</f>
        <v>0</v>
      </c>
      <c r="AB5" s="45">
        <f>[1]L3dati!AS39/$W5</f>
        <v>1.7699115044247787E-2</v>
      </c>
      <c r="AC5" s="269">
        <f>[1]L3dati!AT39</f>
        <v>81.026548672566378</v>
      </c>
      <c r="AD5" s="269">
        <f>[1]L3dati!AU39</f>
        <v>58.722123893805311</v>
      </c>
      <c r="AE5" s="77">
        <f>[1]L3dati!AV39</f>
        <v>116</v>
      </c>
      <c r="AF5" s="45">
        <f>[1]L3dati!AW39/$AE5</f>
        <v>0.12931034482758622</v>
      </c>
      <c r="AG5" s="45">
        <f>[1]L3dati!AX39/$AE5</f>
        <v>0.59482758620689657</v>
      </c>
      <c r="AH5" s="45">
        <f>[1]L3dati!AY39/$AE5</f>
        <v>0.21551724137931033</v>
      </c>
      <c r="AI5" s="45">
        <f>[1]L3dati!AZ39/$AE5</f>
        <v>8.6206896551724137E-3</v>
      </c>
      <c r="AJ5" s="45">
        <f>[1]L3dati!BA39/$AE5</f>
        <v>5.1724137931034482E-2</v>
      </c>
      <c r="AK5" s="269">
        <f>[1]L3dati!BB39</f>
        <v>82.918918918918919</v>
      </c>
      <c r="AL5" s="269">
        <f>[1]L3dati!BC39</f>
        <v>56.750862068965546</v>
      </c>
      <c r="AM5" s="184">
        <f>[1]L3dati!BM39/$G5</f>
        <v>0.26168224299065418</v>
      </c>
      <c r="AN5" s="184">
        <f>[1]L3dati!BN39/$G5</f>
        <v>0.63551401869158874</v>
      </c>
      <c r="AO5" s="184">
        <f>[1]L3dati!BO39/$G5</f>
        <v>0.10280373831775701</v>
      </c>
      <c r="AP5" s="184">
        <f>[1]L3dati!BP39/$O5</f>
        <v>0.11711711711711711</v>
      </c>
      <c r="AQ5" s="184">
        <f>[1]L3dati!BQ39/$O5</f>
        <v>0.72972972972972971</v>
      </c>
      <c r="AR5" s="184">
        <f>[1]L3dati!BR39/$O5</f>
        <v>0.15315315315315314</v>
      </c>
      <c r="AS5" s="184">
        <f>[1]L3dati!BS39/$W5</f>
        <v>0.4336283185840708</v>
      </c>
      <c r="AT5" s="184">
        <f>[1]L3dati!BT39/$W5</f>
        <v>0.50442477876106195</v>
      </c>
      <c r="AU5" s="184">
        <f>[1]L3dati!BU39/$W5</f>
        <v>6.1946902654867256E-2</v>
      </c>
      <c r="AV5" s="184">
        <f>[1]LMvalori!BZ39</f>
        <v>3.2710280373831772E-2</v>
      </c>
      <c r="AW5" s="184">
        <f>[1]LMvalori!CA39</f>
        <v>9.3457943925233641E-2</v>
      </c>
      <c r="AX5" s="184">
        <f>[1]LMvalori!CB39</f>
        <v>3.0927835051546393E-2</v>
      </c>
      <c r="AY5" s="184">
        <f>[1]LMvalori!CC39</f>
        <v>0.1134020618556701</v>
      </c>
      <c r="AZ5" s="184">
        <f>[1]LMvalori!CD39</f>
        <v>0.10752688172043011</v>
      </c>
      <c r="BA5" s="184">
        <f>[1]LMvalori!CE39</f>
        <v>0.14516129032258066</v>
      </c>
      <c r="BB5" s="77">
        <f>[1]LMdati!CG39</f>
        <v>215</v>
      </c>
      <c r="BC5" s="102">
        <f>[1]LMdati!CH39</f>
        <v>214</v>
      </c>
      <c r="BD5" s="102">
        <f>[1]LMdati!CI39</f>
        <v>194</v>
      </c>
      <c r="BE5" s="102">
        <f>[1]LMdati!CJ39</f>
        <v>186</v>
      </c>
      <c r="BF5" s="46">
        <f>[1]L3valori!DE39</f>
        <v>1.544220870379036E-2</v>
      </c>
      <c r="BG5" s="46">
        <f>[1]L3valori!DF39</f>
        <v>9.3121197941038833E-2</v>
      </c>
      <c r="BH5" s="46">
        <f>[1]L3valori!DG39</f>
        <v>0.45016378100140386</v>
      </c>
      <c r="BI5" s="46">
        <f>[1]L3valori!DH39</f>
        <v>0.44127281235376697</v>
      </c>
      <c r="BJ5" s="270">
        <f>[1]L3valori!DI39</f>
        <v>3.3172671970051475</v>
      </c>
      <c r="BK5" s="46">
        <f>[1]L3valori!DJ39</f>
        <v>6.27047262517548E-2</v>
      </c>
      <c r="BL5" s="46">
        <f>[1]L3valori!DK39</f>
        <v>0.12728123537669631</v>
      </c>
      <c r="BM5" s="46">
        <f>[1]L3valori!DL39</f>
        <v>0.54281703322414598</v>
      </c>
      <c r="BN5" s="46">
        <f>[1]L3valori!DM39</f>
        <v>0.26719700514740291</v>
      </c>
      <c r="BO5" s="271">
        <f>[1]L3valori!DN39</f>
        <v>3.0145063172671969</v>
      </c>
      <c r="BP5" s="46">
        <f>[1]L3valori!DO39</f>
        <v>1.6825829922692132E-2</v>
      </c>
      <c r="BQ5" s="46">
        <f>[1]L3valori!DP39</f>
        <v>0.10732150977717145</v>
      </c>
      <c r="BR5" s="46">
        <f>[1]L3valori!DQ39</f>
        <v>0.45657116871305137</v>
      </c>
      <c r="BS5" s="46">
        <f>[1]L3valori!DR39</f>
        <v>0.41928149158708505</v>
      </c>
      <c r="BT5" s="270">
        <f>[1]L3valori!DS39</f>
        <v>3.2783083219645293</v>
      </c>
      <c r="BU5" s="46">
        <f>[1]L3valori!DT39</f>
        <v>5.7753524329240566E-2</v>
      </c>
      <c r="BV5" s="46">
        <f>[1]L3valori!DU39</f>
        <v>0.13278763074124603</v>
      </c>
      <c r="BW5" s="46">
        <f>[1]L3valori!DV39</f>
        <v>0.53888130968622105</v>
      </c>
      <c r="BX5" s="46">
        <f>[1]L3valori!DW39</f>
        <v>0.27057753524329242</v>
      </c>
      <c r="BY5" s="271">
        <f>[1]L3valori!DX39</f>
        <v>3.022282855843565</v>
      </c>
      <c r="BZ5" s="46">
        <f>[1]L3valori!DY39</f>
        <v>1.8173758865248225E-2</v>
      </c>
      <c r="CA5" s="46">
        <f>[1]L3valori!DZ39</f>
        <v>9.9290780141843976E-2</v>
      </c>
      <c r="CB5" s="46">
        <f>[1]L3valori!EA39</f>
        <v>0.41489361702127658</v>
      </c>
      <c r="CC5" s="46">
        <f>[1]L3valori!EB39</f>
        <v>0.46764184397163122</v>
      </c>
      <c r="CD5" s="270">
        <f>[1]L3valori!EC39</f>
        <v>3.3320035460992909</v>
      </c>
      <c r="CE5" s="46">
        <f>[1]L3valori!ED39</f>
        <v>7.0478723404255317E-2</v>
      </c>
      <c r="CF5" s="46">
        <f>[1]L3valori!EE39</f>
        <v>0.15602836879432624</v>
      </c>
      <c r="CG5" s="46">
        <f>[1]L3valori!EF39</f>
        <v>0.5221631205673759</v>
      </c>
      <c r="CH5" s="46">
        <f>[1]L3valori!EG39</f>
        <v>0.25132978723404253</v>
      </c>
      <c r="CI5" s="271">
        <f>[1]L3valori!EH39</f>
        <v>2.9543439716312059</v>
      </c>
      <c r="CJ5" s="46">
        <f>[1]LMvalori!FG39</f>
        <v>1.8018018018018018E-2</v>
      </c>
      <c r="CK5" s="46">
        <f>[1]LMvalori!FH39</f>
        <v>0.36936936936936937</v>
      </c>
      <c r="CL5" s="46">
        <f>[1]LMvalori!FI39</f>
        <v>0.1981981981981982</v>
      </c>
      <c r="CM5" s="46">
        <f>[1]LMvalori!FJ39</f>
        <v>0.26126126126126126</v>
      </c>
      <c r="CN5" s="46">
        <f>[1]LMvalori!FK39</f>
        <v>0.15315315315315314</v>
      </c>
      <c r="CO5" s="244">
        <f>[1]LMvalori!FL39</f>
        <v>3.8297872340425534</v>
      </c>
      <c r="CP5" s="245">
        <f>[1]LMvalori!FM39</f>
        <v>111</v>
      </c>
      <c r="CQ5" s="46">
        <f>[1]LMvalori!FN39</f>
        <v>6.3063063063063057E-2</v>
      </c>
      <c r="CR5" s="46">
        <f>[1]LMvalori!FO39</f>
        <v>0.31531531531531531</v>
      </c>
      <c r="CS5" s="46">
        <f>[1]LMvalori!FP39</f>
        <v>0.55855855855855852</v>
      </c>
      <c r="CT5" s="46">
        <f>[1]LMvalori!FQ39</f>
        <v>6.3063063063063057E-2</v>
      </c>
      <c r="CU5" s="193">
        <f>[1]LMvalori!FR39</f>
        <v>101.8018018018018</v>
      </c>
      <c r="CV5" s="46">
        <f>[1]LMvalori!FS39</f>
        <v>5.8823529411764705E-2</v>
      </c>
      <c r="CW5" s="46">
        <f>[1]LMvalori!FT39</f>
        <v>0.33613445378151263</v>
      </c>
      <c r="CX5" s="46">
        <f>[1]LMvalori!FU39</f>
        <v>0.20168067226890757</v>
      </c>
      <c r="CY5" s="46">
        <f>[1]LMvalori!FV39</f>
        <v>0.29411764705882354</v>
      </c>
      <c r="CZ5" s="46">
        <f>[1]LMvalori!FW39</f>
        <v>0.1092436974789916</v>
      </c>
      <c r="DA5" s="244">
        <f>[1]LMvalori!FX39</f>
        <v>3.8207547169811322</v>
      </c>
      <c r="DB5" s="245">
        <f>[1]LMvalori!FY39</f>
        <v>119</v>
      </c>
      <c r="DC5" s="46">
        <f>[1]LMvalori!FZ39</f>
        <v>9.2436974789915971E-2</v>
      </c>
      <c r="DD5" s="46">
        <f>[1]LMvalori!GA39</f>
        <v>0.22689075630252101</v>
      </c>
      <c r="DE5" s="46">
        <f>[1]LMvalori!GB39</f>
        <v>0.63025210084033612</v>
      </c>
      <c r="DF5" s="46">
        <f>[1]LMvalori!GC39</f>
        <v>5.0420168067226892E-2</v>
      </c>
      <c r="DG5" s="193">
        <f>[1]LMvalori!GD39</f>
        <v>102.25210084033614</v>
      </c>
      <c r="DH5" s="46">
        <f>[1]LMvalori!GE39</f>
        <v>8.4745762711864403E-2</v>
      </c>
      <c r="DI5" s="46">
        <f>[1]LMvalori!GF39</f>
        <v>0.28813559322033899</v>
      </c>
      <c r="DJ5" s="46">
        <f>[1]LMvalori!GG39</f>
        <v>0.19491525423728814</v>
      </c>
      <c r="DK5" s="46">
        <f>[1]LMvalori!GH39</f>
        <v>0.33050847457627119</v>
      </c>
      <c r="DL5" s="46">
        <f>[1]LMvalori!GI39</f>
        <v>0.10169491525423729</v>
      </c>
      <c r="DM5" s="244">
        <f>[1]LMvalori!GJ39</f>
        <v>3.858490566037736</v>
      </c>
      <c r="DN5" s="245">
        <f>[1]LMvalori!GK39</f>
        <v>118</v>
      </c>
      <c r="DO5" s="46">
        <f>[1]LMvalori!GL39</f>
        <v>1.6949152542372881E-2</v>
      </c>
      <c r="DP5" s="46">
        <f>[1]LMvalori!GM39</f>
        <v>0.30508474576271188</v>
      </c>
      <c r="DQ5" s="46">
        <f>[1]LMvalori!GN39</f>
        <v>0.59322033898305082</v>
      </c>
      <c r="DR5" s="46">
        <f>[1]LMvalori!GO39</f>
        <v>8.4745762711864403E-2</v>
      </c>
      <c r="DS5" s="193">
        <f>[1]LMvalori!GP39</f>
        <v>103.21186440677967</v>
      </c>
      <c r="DT5" s="46">
        <f>[1]LMvalori!HA39</f>
        <v>0.22727272727272727</v>
      </c>
      <c r="DU5" s="46">
        <f>[1]LMvalori!HB39</f>
        <v>0.63636363636363635</v>
      </c>
      <c r="DV5" s="46">
        <f>[1]LMvalori!HC39</f>
        <v>0.11363636363636363</v>
      </c>
      <c r="DW5" s="46">
        <f>[1]LMvalori!HD39</f>
        <v>2.2727272727272728E-2</v>
      </c>
      <c r="DX5" s="47">
        <f>[1]LMvalori!HE39</f>
        <v>88</v>
      </c>
      <c r="DY5" s="46">
        <f>[1]LMvalori!HF39</f>
        <v>0.46590909090909088</v>
      </c>
      <c r="DZ5" s="46">
        <f>[1]LMvalori!HG39</f>
        <v>0.375</v>
      </c>
      <c r="EA5" s="46">
        <f>[1]LMvalori!HH39</f>
        <v>1.1363636363636364E-2</v>
      </c>
      <c r="EB5" s="46">
        <f>[1]LMvalori!HI39</f>
        <v>6.8181818181818177E-2</v>
      </c>
      <c r="EC5" s="46">
        <f>[1]LMvalori!HJ39</f>
        <v>7.9545454545454544E-2</v>
      </c>
      <c r="ED5" s="272">
        <f>[1]LMvalori!HK39</f>
        <v>0.24647887323943662</v>
      </c>
      <c r="EE5" s="272">
        <f>[1]LMvalori!HL39</f>
        <v>0.59859154929577463</v>
      </c>
      <c r="EF5" s="272">
        <f>[1]LMvalori!HM39</f>
        <v>0.13380281690140844</v>
      </c>
      <c r="EG5" s="272">
        <f>[1]LMvalori!HN39</f>
        <v>2.1126760563380281E-2</v>
      </c>
      <c r="EH5" s="144">
        <f>[1]LMvalori!HO39</f>
        <v>142</v>
      </c>
      <c r="EI5" s="272">
        <f>[1]LMvalori!HP39</f>
        <v>0.46478873239436619</v>
      </c>
      <c r="EJ5" s="272">
        <f>[1]LMvalori!HQ39</f>
        <v>0.35915492957746481</v>
      </c>
      <c r="EK5" s="272">
        <f>[1]LMvalori!HR39</f>
        <v>7.0422535211267607E-3</v>
      </c>
      <c r="EL5" s="272">
        <f>[1]LMvalori!HS39</f>
        <v>0.1619718309859155</v>
      </c>
      <c r="EM5" s="272">
        <f>[1]LMvalori!HT39</f>
        <v>7.0422535211267607E-3</v>
      </c>
      <c r="EN5" s="272">
        <f>[1]LMvalori!HU39</f>
        <v>0.30476190476190479</v>
      </c>
      <c r="EO5" s="272">
        <f>[1]LMvalori!HV39</f>
        <v>0.54285714285714282</v>
      </c>
      <c r="EP5" s="272">
        <f>[1]LMvalori!HW39</f>
        <v>0.12380952380952381</v>
      </c>
      <c r="EQ5" s="272">
        <f>[1]LMvalori!HX39</f>
        <v>2.8571428571428571E-2</v>
      </c>
      <c r="ER5" s="144">
        <f>[1]LMvalori!HY39</f>
        <v>105</v>
      </c>
      <c r="ES5" s="272">
        <f>[1]LMvalori!HZ39</f>
        <v>0.47619047619047616</v>
      </c>
      <c r="ET5" s="272">
        <f>[1]LMvalori!IA39</f>
        <v>0.31428571428571428</v>
      </c>
      <c r="EU5" s="272">
        <f>[1]LMvalori!IB39</f>
        <v>4.7619047619047616E-2</v>
      </c>
      <c r="EV5" s="272">
        <f>[1]LMvalori!IC39</f>
        <v>0.13333333333333333</v>
      </c>
      <c r="EW5" s="272">
        <f>[1]LMvalori!ID39</f>
        <v>2.8571428571428571E-2</v>
      </c>
    </row>
  </sheetData>
  <mergeCells count="26">
    <mergeCell ref="BF2:CI2"/>
    <mergeCell ref="AV2:BA2"/>
    <mergeCell ref="BB2:BE2"/>
    <mergeCell ref="AM2:AU2"/>
    <mergeCell ref="G2:AL2"/>
    <mergeCell ref="DT3:EC3"/>
    <mergeCell ref="ED3:EM3"/>
    <mergeCell ref="EN3:EW3"/>
    <mergeCell ref="DT2:EW2"/>
    <mergeCell ref="CJ2:DS2"/>
    <mergeCell ref="BZ3:CI3"/>
    <mergeCell ref="CJ3:CU3"/>
    <mergeCell ref="CV3:DG3"/>
    <mergeCell ref="DH3:DS3"/>
    <mergeCell ref="AX3:AY3"/>
    <mergeCell ref="AZ3:BA3"/>
    <mergeCell ref="BF3:BO3"/>
    <mergeCell ref="BP3:BY3"/>
    <mergeCell ref="AM3:AO3"/>
    <mergeCell ref="AP3:AR3"/>
    <mergeCell ref="AS3:AU3"/>
    <mergeCell ref="AV3:AW3"/>
    <mergeCell ref="G3:N3"/>
    <mergeCell ref="O3:V3"/>
    <mergeCell ref="W3:AD3"/>
    <mergeCell ref="AE3:AL3"/>
  </mergeCells>
  <pageMargins left="0.7" right="0.7" top="0.75" bottom="0.75" header="0.3" footer="0.3"/>
  <pageSetup paperSize="9" scale="68" orientation="portrait" r:id="rId1"/>
  <colBreaks count="2" manualBreakCount="2">
    <brk id="30" max="1048575" man="1"/>
    <brk id="1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note</vt:lpstr>
      <vt:lpstr>L3dati</vt:lpstr>
      <vt:lpstr>LMdati</vt:lpstr>
      <vt:lpstr>L3valori</vt:lpstr>
      <vt:lpstr>LMvalori</vt:lpstr>
      <vt:lpstr>EDA </vt:lpstr>
      <vt:lpstr>LMdati!Area_stampa</vt:lpstr>
      <vt:lpstr>L3dati!Titoli_stampa</vt:lpstr>
      <vt:lpstr>L3valori!Titoli_stampa</vt:lpstr>
      <vt:lpstr>LMdati!Titoli_stampa</vt:lpstr>
      <vt:lpstr>LMvalori!Titoli_stampa</vt:lpstr>
    </vt:vector>
  </TitlesOfParts>
  <Company>Politecnico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Dacrema</dc:creator>
  <cp:lastModifiedBy>Milena Dacrema</cp:lastModifiedBy>
  <cp:lastPrinted>2018-10-12T10:27:31Z</cp:lastPrinted>
  <dcterms:created xsi:type="dcterms:W3CDTF">2018-10-03T13:38:10Z</dcterms:created>
  <dcterms:modified xsi:type="dcterms:W3CDTF">2018-10-22T13:06:34Z</dcterms:modified>
</cp:coreProperties>
</file>