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0_servizioacquisti\SERVIZIOACQUISTI\GARE\2023\SINTEL\Sviluppo applicativi SaaS\allegati\"/>
    </mc:Choice>
  </mc:AlternateContent>
  <bookViews>
    <workbookView xWindow="0" yWindow="0" windowWidth="10370" windowHeight="1161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F14" i="1"/>
  <c r="F13" i="1"/>
  <c r="H12" i="1"/>
  <c r="H16" i="1"/>
  <c r="I9" i="1"/>
  <c r="I10" i="1"/>
  <c r="F10" i="1"/>
  <c r="F9" i="1"/>
  <c r="F8" i="1"/>
  <c r="F12" i="1" s="1"/>
  <c r="H10" i="1"/>
  <c r="H9" i="1"/>
  <c r="H8" i="1"/>
  <c r="I8" i="1" s="1"/>
  <c r="H17" i="1" l="1"/>
  <c r="I12" i="1"/>
  <c r="H18" i="1" l="1"/>
</calcChain>
</file>

<file path=xl/sharedStrings.xml><?xml version="1.0" encoding="utf-8"?>
<sst xmlns="http://schemas.openxmlformats.org/spreadsheetml/2006/main" count="23" uniqueCount="23">
  <si>
    <t>Controllo</t>
  </si>
  <si>
    <t xml:space="preserve">Istruzioni: compilare le caselle in verde. </t>
  </si>
  <si>
    <t xml:space="preserve">GARA EUROPEA A PROCEDURA APERTA PER L’AFFIDAMENTO DELLA FORNITURA DI SERVIZI DI SVILUPPO DI APPLICATIVI ED EROGAZIONE IN MODALITÀ SAAS - SOFTWARE AS A SERVICE CIG A007EF015F
</t>
  </si>
  <si>
    <t xml:space="preserve">All. 9 - OFFERTA ECONOMICA </t>
  </si>
  <si>
    <t>Incremento importo contrattuale 10%</t>
  </si>
  <si>
    <t>Profilo Professionale</t>
  </si>
  <si>
    <t xml:space="preserve">Giorni per profilo </t>
  </si>
  <si>
    <t>Costo unitario profilo a base d'asta</t>
  </si>
  <si>
    <t>Costo unitario profilo offerto</t>
  </si>
  <si>
    <t>SVI-APJ</t>
  </si>
  <si>
    <t>SVI-APE</t>
  </si>
  <si>
    <t>SVI-APS</t>
  </si>
  <si>
    <t>Figura Professionale</t>
  </si>
  <si>
    <t>Sviluppatore full stack junior di applicazioni</t>
  </si>
  <si>
    <t>Sviluppatore full stack esperto di applicazioni</t>
  </si>
  <si>
    <t>Full stack developer senior / Analista / Specialista</t>
  </si>
  <si>
    <t>Costo totale profili a base d'asta</t>
  </si>
  <si>
    <t>Costo totale profili offerto</t>
  </si>
  <si>
    <t>Importo totale offerto (valore offerta da inseire a sistema)</t>
  </si>
  <si>
    <t>Incremento contrattuale 10%</t>
  </si>
  <si>
    <t>Importo complessivo a base d'asta</t>
  </si>
  <si>
    <t>Importo posto a base d'asta profili professionali</t>
  </si>
  <si>
    <t>Importo economico offerto per i profili professionali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</si>
</sst>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7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eorgia"/>
      <family val="1"/>
    </font>
    <font>
      <b/>
      <sz val="10"/>
      <color theme="1"/>
      <name val="Georgia"/>
      <family val="1"/>
    </font>
    <font>
      <sz val="10"/>
      <name val="Georgia"/>
      <family val="1"/>
    </font>
    <font>
      <b/>
      <sz val="10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Border="1"/>
    <xf numFmtId="0" fontId="4" fillId="2" borderId="1" xfId="0" applyFont="1" applyFill="1" applyBorder="1" applyAlignment="1">
      <alignment horizontal="center" vertical="center"/>
    </xf>
    <xf numFmtId="165" fontId="4" fillId="2" borderId="1" xfId="1" applyFont="1" applyFill="1" applyBorder="1"/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/>
    </xf>
    <xf numFmtId="165" fontId="2" fillId="0" borderId="1" xfId="1" applyFont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/>
    </xf>
    <xf numFmtId="165" fontId="2" fillId="0" borderId="7" xfId="1" applyFont="1" applyBorder="1"/>
    <xf numFmtId="0" fontId="2" fillId="0" borderId="0" xfId="0" applyFont="1" applyBorder="1"/>
    <xf numFmtId="167" fontId="4" fillId="0" borderId="0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2" fillId="0" borderId="0" xfId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justify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165" fontId="2" fillId="0" borderId="0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165" fontId="2" fillId="0" borderId="15" xfId="1" applyFont="1" applyBorder="1" applyAlignment="1">
      <alignment horizontal="center" vertical="center" wrapText="1"/>
    </xf>
    <xf numFmtId="165" fontId="2" fillId="0" borderId="7" xfId="1" applyFont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3" fontId="2" fillId="5" borderId="15" xfId="0" applyNumberFormat="1" applyFont="1" applyFill="1" applyBorder="1" applyAlignment="1">
      <alignment horizontal="center" vertical="center" wrapText="1"/>
    </xf>
    <xf numFmtId="3" fontId="2" fillId="5" borderId="14" xfId="0" applyNumberFormat="1" applyFont="1" applyFill="1" applyBorder="1" applyAlignment="1">
      <alignment horizontal="center" vertical="center" wrapText="1"/>
    </xf>
    <xf numFmtId="3" fontId="2" fillId="5" borderId="8" xfId="0" applyNumberFormat="1" applyFont="1" applyFill="1" applyBorder="1" applyAlignment="1">
      <alignment horizontal="center" vertical="center" wrapText="1"/>
    </xf>
    <xf numFmtId="3" fontId="2" fillId="5" borderId="16" xfId="0" applyNumberFormat="1" applyFont="1" applyFill="1" applyBorder="1" applyAlignment="1">
      <alignment horizontal="center" vertical="center" wrapText="1"/>
    </xf>
    <xf numFmtId="3" fontId="2" fillId="5" borderId="17" xfId="0" applyNumberFormat="1" applyFont="1" applyFill="1" applyBorder="1" applyAlignment="1">
      <alignment horizontal="center" vertical="center" wrapText="1"/>
    </xf>
    <xf numFmtId="3" fontId="2" fillId="5" borderId="12" xfId="0" applyNumberFormat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5" fontId="3" fillId="0" borderId="1" xfId="1" applyFont="1" applyFill="1" applyBorder="1"/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/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165" fontId="3" fillId="3" borderId="21" xfId="0" applyNumberFormat="1" applyFont="1" applyFill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80" zoomScaleNormal="80" workbookViewId="0">
      <selection activeCell="J21" sqref="J21"/>
    </sheetView>
  </sheetViews>
  <sheetFormatPr defaultRowHeight="13" x14ac:dyDescent="0.3"/>
  <cols>
    <col min="1" max="1" width="8.7265625" style="1"/>
    <col min="2" max="2" width="27.453125" style="1" customWidth="1"/>
    <col min="3" max="3" width="43.54296875" style="1" customWidth="1"/>
    <col min="4" max="4" width="20" style="1" customWidth="1"/>
    <col min="5" max="6" width="18.54296875" style="23" customWidth="1"/>
    <col min="7" max="7" width="18.54296875" style="1" customWidth="1"/>
    <col min="8" max="8" width="17.7265625" style="1" bestFit="1" customWidth="1"/>
    <col min="9" max="9" width="13.6328125" style="26" bestFit="1" customWidth="1"/>
    <col min="10" max="16384" width="8.7265625" style="1"/>
  </cols>
  <sheetData>
    <row r="1" spans="1:9" ht="15" customHeight="1" x14ac:dyDescent="0.3">
      <c r="A1" s="10"/>
      <c r="B1" s="43" t="s">
        <v>3</v>
      </c>
      <c r="C1" s="43"/>
      <c r="D1" s="43"/>
      <c r="E1" s="43"/>
      <c r="F1" s="43"/>
      <c r="G1" s="43"/>
      <c r="H1" s="43"/>
      <c r="I1" s="43"/>
    </row>
    <row r="2" spans="1:9" ht="6.5" customHeight="1" x14ac:dyDescent="0.3">
      <c r="A2" s="10"/>
      <c r="B2" s="43"/>
      <c r="C2" s="43"/>
      <c r="D2" s="43"/>
      <c r="E2" s="43"/>
      <c r="F2" s="43"/>
      <c r="G2" s="43"/>
      <c r="H2" s="43"/>
      <c r="I2" s="43"/>
    </row>
    <row r="3" spans="1:9" ht="15" customHeight="1" x14ac:dyDescent="0.3">
      <c r="B3" s="8" t="s">
        <v>2</v>
      </c>
      <c r="C3" s="8"/>
      <c r="D3" s="8"/>
      <c r="E3" s="8"/>
      <c r="F3" s="8"/>
      <c r="G3" s="8"/>
      <c r="H3" s="8"/>
      <c r="I3" s="8"/>
    </row>
    <row r="4" spans="1:9" ht="15" customHeight="1" thickBot="1" x14ac:dyDescent="0.35">
      <c r="B4" s="9"/>
      <c r="C4" s="9"/>
      <c r="D4" s="9"/>
      <c r="E4" s="9"/>
      <c r="F4" s="9"/>
      <c r="G4" s="9"/>
      <c r="H4" s="9"/>
      <c r="I4" s="9"/>
    </row>
    <row r="5" spans="1:9" ht="13.5" thickBot="1" x14ac:dyDescent="0.35">
      <c r="B5" s="2" t="s">
        <v>1</v>
      </c>
      <c r="C5" s="12"/>
      <c r="D5" s="3"/>
      <c r="E5" s="3"/>
      <c r="F5" s="3"/>
      <c r="G5" s="3"/>
      <c r="H5" s="3"/>
      <c r="I5" s="3"/>
    </row>
    <row r="6" spans="1:9" ht="13.5" thickBot="1" x14ac:dyDescent="0.35"/>
    <row r="7" spans="1:9" s="44" customFormat="1" ht="39" x14ac:dyDescent="0.3">
      <c r="B7" s="45" t="s">
        <v>5</v>
      </c>
      <c r="C7" s="45" t="s">
        <v>12</v>
      </c>
      <c r="D7" s="46" t="s">
        <v>6</v>
      </c>
      <c r="E7" s="47" t="s">
        <v>7</v>
      </c>
      <c r="F7" s="47" t="s">
        <v>16</v>
      </c>
      <c r="G7" s="45" t="s">
        <v>8</v>
      </c>
      <c r="H7" s="45" t="s">
        <v>17</v>
      </c>
      <c r="I7" s="50" t="s">
        <v>0</v>
      </c>
    </row>
    <row r="8" spans="1:9" x14ac:dyDescent="0.3">
      <c r="B8" s="30" t="s">
        <v>9</v>
      </c>
      <c r="C8" s="31" t="s">
        <v>13</v>
      </c>
      <c r="D8" s="32">
        <v>800</v>
      </c>
      <c r="E8" s="33">
        <v>290</v>
      </c>
      <c r="F8" s="34">
        <f>E8*D8</f>
        <v>232000</v>
      </c>
      <c r="G8" s="35"/>
      <c r="H8" s="15">
        <f>G8*D8</f>
        <v>0</v>
      </c>
      <c r="I8" s="18" t="str">
        <f>IF(H8&gt;F8,"ATTENZIONE VALORE SOPRA BASE D'ASTA","OK")</f>
        <v>OK</v>
      </c>
    </row>
    <row r="9" spans="1:9" x14ac:dyDescent="0.3">
      <c r="B9" s="11" t="s">
        <v>10</v>
      </c>
      <c r="C9" s="11" t="s">
        <v>14</v>
      </c>
      <c r="D9" s="4">
        <v>700</v>
      </c>
      <c r="E9" s="13">
        <v>330</v>
      </c>
      <c r="F9" s="13">
        <f>E9*D9</f>
        <v>231000</v>
      </c>
      <c r="G9" s="14"/>
      <c r="H9" s="5">
        <f>G9*D9</f>
        <v>0</v>
      </c>
      <c r="I9" s="49" t="str">
        <f t="shared" ref="I9:I12" si="0">IF(H9&gt;F9,"ATTENZIONE VALORE SOPRA BASE D'ASTA","OK")</f>
        <v>OK</v>
      </c>
    </row>
    <row r="10" spans="1:9" x14ac:dyDescent="0.3">
      <c r="B10" s="11" t="s">
        <v>11</v>
      </c>
      <c r="C10" s="11" t="s">
        <v>15</v>
      </c>
      <c r="D10" s="4">
        <v>500</v>
      </c>
      <c r="E10" s="13">
        <v>390</v>
      </c>
      <c r="F10" s="13">
        <f>E10*D10</f>
        <v>195000</v>
      </c>
      <c r="G10" s="14"/>
      <c r="H10" s="5">
        <f>G10*D10</f>
        <v>0</v>
      </c>
      <c r="I10" s="49" t="str">
        <f t="shared" si="0"/>
        <v>OK</v>
      </c>
    </row>
    <row r="11" spans="1:9" s="21" customFormat="1" x14ac:dyDescent="0.3">
      <c r="B11" s="27"/>
      <c r="C11" s="27"/>
      <c r="D11" s="28"/>
      <c r="E11" s="29"/>
      <c r="F11" s="29"/>
      <c r="G11" s="17"/>
      <c r="H11" s="19"/>
      <c r="I11" s="20"/>
    </row>
    <row r="12" spans="1:9" ht="26" customHeight="1" x14ac:dyDescent="0.3">
      <c r="B12" s="36" t="s">
        <v>21</v>
      </c>
      <c r="C12" s="36"/>
      <c r="D12" s="37"/>
      <c r="E12" s="38"/>
      <c r="F12" s="13">
        <f>SUM(F8:F10)</f>
        <v>658000</v>
      </c>
      <c r="G12" s="17"/>
      <c r="H12" s="48">
        <f>G12*D12</f>
        <v>0</v>
      </c>
      <c r="I12" s="49" t="str">
        <f t="shared" si="0"/>
        <v>OK</v>
      </c>
    </row>
    <row r="13" spans="1:9" x14ac:dyDescent="0.3">
      <c r="B13" s="36" t="s">
        <v>19</v>
      </c>
      <c r="C13" s="36"/>
      <c r="D13" s="39"/>
      <c r="E13" s="40"/>
      <c r="F13" s="13">
        <f>F12*0.1</f>
        <v>65800</v>
      </c>
      <c r="G13" s="17"/>
      <c r="H13" s="19"/>
      <c r="I13" s="20"/>
    </row>
    <row r="14" spans="1:9" ht="26" customHeight="1" x14ac:dyDescent="0.3">
      <c r="B14" s="36" t="s">
        <v>20</v>
      </c>
      <c r="C14" s="36"/>
      <c r="D14" s="41"/>
      <c r="E14" s="42"/>
      <c r="F14" s="13">
        <f>SUM(F12:F13)</f>
        <v>723800</v>
      </c>
      <c r="G14" s="17"/>
      <c r="H14" s="19"/>
      <c r="I14" s="20"/>
    </row>
    <row r="15" spans="1:9" x14ac:dyDescent="0.3">
      <c r="C15" s="16"/>
      <c r="D15" s="16"/>
      <c r="E15" s="25"/>
      <c r="F15" s="24"/>
      <c r="G15" s="21"/>
      <c r="H15" s="21"/>
      <c r="I15" s="21"/>
    </row>
    <row r="16" spans="1:9" x14ac:dyDescent="0.3">
      <c r="B16" s="6" t="s">
        <v>22</v>
      </c>
      <c r="C16" s="6"/>
      <c r="D16" s="6"/>
      <c r="E16" s="6"/>
      <c r="F16" s="6"/>
      <c r="G16" s="6"/>
      <c r="H16" s="7">
        <f>SUM(H8:H10)</f>
        <v>0</v>
      </c>
    </row>
    <row r="17" spans="2:9" x14ac:dyDescent="0.3">
      <c r="B17" s="51" t="s">
        <v>4</v>
      </c>
      <c r="C17" s="51"/>
      <c r="D17" s="51"/>
      <c r="E17" s="51"/>
      <c r="F17" s="51"/>
      <c r="G17" s="51"/>
      <c r="H17" s="52">
        <f>H16*10%</f>
        <v>0</v>
      </c>
      <c r="I17" s="22" t="str">
        <f>IF(H17&gt;F13,"ATTENZIONE VALORE SOPRA BASE D'ASTA","OK")</f>
        <v>OK</v>
      </c>
    </row>
    <row r="18" spans="2:9" ht="13.5" thickBot="1" x14ac:dyDescent="0.35">
      <c r="B18" s="53" t="s">
        <v>18</v>
      </c>
      <c r="C18" s="54"/>
      <c r="D18" s="55"/>
      <c r="E18" s="55"/>
      <c r="F18" s="55"/>
      <c r="G18" s="55"/>
      <c r="H18" s="56">
        <f>H16+H17</f>
        <v>0</v>
      </c>
    </row>
  </sheetData>
  <mergeCells count="10">
    <mergeCell ref="B16:G16"/>
    <mergeCell ref="B1:I2"/>
    <mergeCell ref="B5:I5"/>
    <mergeCell ref="B18:G18"/>
    <mergeCell ref="B17:G17"/>
    <mergeCell ref="B3:I4"/>
    <mergeCell ref="B12:C12"/>
    <mergeCell ref="B13:C13"/>
    <mergeCell ref="B14:C14"/>
    <mergeCell ref="D12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Rosalinda Saporito</cp:lastModifiedBy>
  <dcterms:created xsi:type="dcterms:W3CDTF">2018-08-06T12:47:15Z</dcterms:created>
  <dcterms:modified xsi:type="dcterms:W3CDTF">2023-08-25T15:34:31Z</dcterms:modified>
</cp:coreProperties>
</file>