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limi365-my.sharepoint.com/personal/10299785_polimi_it/Documents/2020/servizi asict/"/>
    </mc:Choice>
  </mc:AlternateContent>
  <xr:revisionPtr revIDLastSave="189" documentId="8_{CB25EEC0-786C-5A45-838E-9A8090C63D0F}" xr6:coauthVersionLast="45" xr6:coauthVersionMax="45" xr10:uidLastSave="{11389B45-71E7-7640-95AE-EB49AE164547}"/>
  <bookViews>
    <workbookView xWindow="-3220" yWindow="3800" windowWidth="38400" windowHeight="22320" xr2:uid="{0F623D10-8E27-B543-AC4B-9585A3D9DE5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J7" i="1" l="1"/>
  <c r="L7" i="1" s="1"/>
  <c r="J8" i="1"/>
  <c r="L8" i="1" s="1"/>
  <c r="J9" i="1"/>
  <c r="L9" i="1" s="1"/>
  <c r="J10" i="1"/>
  <c r="L10" i="1" s="1"/>
  <c r="J11" i="1"/>
  <c r="K11" i="1" s="1"/>
  <c r="J12" i="1"/>
  <c r="L12" i="1" s="1"/>
  <c r="J6" i="1"/>
  <c r="F8" i="1"/>
  <c r="G8" i="1" s="1"/>
  <c r="F9" i="1"/>
  <c r="G9" i="1" s="1"/>
  <c r="F10" i="1"/>
  <c r="H10" i="1" s="1"/>
  <c r="F11" i="1"/>
  <c r="G11" i="1" s="1"/>
  <c r="F12" i="1"/>
  <c r="G12" i="1" s="1"/>
  <c r="F7" i="1"/>
  <c r="G7" i="1" s="1"/>
  <c r="F6" i="1"/>
  <c r="H6" i="1" s="1"/>
  <c r="D13" i="1"/>
  <c r="G6" i="1" l="1"/>
  <c r="H12" i="1"/>
  <c r="H11" i="1"/>
  <c r="H7" i="1"/>
  <c r="L11" i="1"/>
  <c r="F13" i="1"/>
  <c r="G10" i="1"/>
  <c r="H9" i="1"/>
  <c r="H8" i="1"/>
  <c r="H13" i="1" s="1"/>
  <c r="H14" i="1" s="1"/>
  <c r="H15" i="1" s="1"/>
  <c r="J13" i="1"/>
  <c r="K7" i="1"/>
  <c r="K8" i="1"/>
  <c r="K9" i="1"/>
  <c r="K10" i="1"/>
  <c r="K6" i="1"/>
  <c r="L6" i="1"/>
  <c r="K12" i="1"/>
  <c r="G13" i="1" l="1"/>
  <c r="L13" i="1"/>
  <c r="K13" i="1"/>
  <c r="L14" i="1" l="1"/>
  <c r="L15" i="1"/>
  <c r="L17" i="1" s="1"/>
</calcChain>
</file>

<file path=xl/sharedStrings.xml><?xml version="1.0" encoding="utf-8"?>
<sst xmlns="http://schemas.openxmlformats.org/spreadsheetml/2006/main" count="46" uniqueCount="34">
  <si>
    <t>#</t>
  </si>
  <si>
    <t>Profilo</t>
  </si>
  <si>
    <t>Figura professionale</t>
  </si>
  <si>
    <t>unitario profilo</t>
  </si>
  <si>
    <t>annuo profilo FTE std</t>
  </si>
  <si>
    <t>anni 1..2 FTE std</t>
  </si>
  <si>
    <t>anni 1..6 FTE std</t>
  </si>
  <si>
    <t>SPC-INF</t>
  </si>
  <si>
    <t>Specialista di infrastrutture</t>
  </si>
  <si>
    <t>SPC-INT</t>
  </si>
  <si>
    <t>Specialista di integrazione sistemi</t>
  </si>
  <si>
    <t>SPC-BCM</t>
  </si>
  <si>
    <t>Specialista di sistemi di monitoraggio e backup</t>
  </si>
  <si>
    <t>SPC-MLT</t>
  </si>
  <si>
    <t>Specialista di architetture multipiattaforma</t>
  </si>
  <si>
    <t>SPC-WIN</t>
  </si>
  <si>
    <t>Specialista di architetture e piattaforme Microsoft Windows</t>
  </si>
  <si>
    <t>SIS-WIN</t>
  </si>
  <si>
    <t>Sistemista senior di piattaforme Microsoft Windows e JEE</t>
  </si>
  <si>
    <t>SIS-LNX</t>
  </si>
  <si>
    <t>Sistemista senior di piattaforme LAMP e JEE</t>
  </si>
  <si>
    <t>Totale</t>
  </si>
  <si>
    <t>Quantità std</t>
  </si>
  <si>
    <t>Costo base asta</t>
  </si>
  <si>
    <t>Costo offerto</t>
  </si>
  <si>
    <t>&lt;- valore offerta da inserire in piattaforma SINTEL</t>
  </si>
  <si>
    <t>Offerta economica: prezzi unitari</t>
  </si>
  <si>
    <t>Lotto 1 – Servizi di supporto alla progettazione, implementazione e gestione di servizi di web ed application hosting, di infrastrutture e di piattaforme on premise e in cloud</t>
  </si>
  <si>
    <t>valore opzione 10%</t>
  </si>
  <si>
    <t>importo negoziabile su cui presentare offerta</t>
  </si>
  <si>
    <t>base d'asta</t>
  </si>
  <si>
    <t>di cui oneri per la sicurezza da interferenza</t>
  </si>
  <si>
    <t>valore totale offerta</t>
  </si>
  <si>
    <t>valore offerta al netto degli oneri per la sicurezza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</si>
</sst>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3" formatCode="_-* #,##0.00_-;\-* #,##0.00_-;_-* &quot;-&quot;??_-;_-@_-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8" fontId="6" fillId="0" borderId="4" xfId="0" applyNumberFormat="1" applyFont="1" applyBorder="1" applyAlignment="1">
      <alignment horizontal="center" vertical="center" wrapText="1"/>
    </xf>
    <xf numFmtId="8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8" fontId="3" fillId="0" borderId="4" xfId="0" applyNumberFormat="1" applyFont="1" applyBorder="1" applyAlignment="1">
      <alignment horizontal="center" vertical="center" wrapText="1"/>
    </xf>
    <xf numFmtId="43" fontId="6" fillId="0" borderId="4" xfId="1" applyFont="1" applyBorder="1" applyAlignment="1">
      <alignment horizontal="center" vertical="center" wrapText="1"/>
    </xf>
    <xf numFmtId="43" fontId="6" fillId="0" borderId="4" xfId="1" quotePrefix="1" applyFont="1" applyBorder="1" applyAlignment="1">
      <alignment horizontal="center" vertical="center" wrapText="1"/>
    </xf>
    <xf numFmtId="43" fontId="4" fillId="0" borderId="4" xfId="0" applyNumberFormat="1" applyFont="1" applyBorder="1" applyAlignment="1">
      <alignment horizontal="center" vertical="center" wrapText="1"/>
    </xf>
    <xf numFmtId="8" fontId="3" fillId="3" borderId="5" xfId="0" applyNumberFormat="1" applyFont="1" applyFill="1" applyBorder="1" applyAlignment="1">
      <alignment horizontal="center" vertical="center" wrapText="1"/>
    </xf>
    <xf numFmtId="0" fontId="2" fillId="0" borderId="0" xfId="0" applyFont="1"/>
    <xf numFmtId="8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8" fontId="5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0" fontId="0" fillId="0" borderId="0" xfId="2" applyNumberFormat="1" applyFont="1"/>
    <xf numFmtId="8" fontId="3" fillId="0" borderId="5" xfId="0" applyNumberFormat="1" applyFont="1" applyFill="1" applyBorder="1" applyAlignment="1">
      <alignment horizontal="center" vertical="center" wrapText="1"/>
    </xf>
    <xf numFmtId="8" fontId="3" fillId="0" borderId="5" xfId="0" applyNumberFormat="1" applyFont="1" applyBorder="1" applyAlignment="1">
      <alignment horizontal="center" vertical="center" wrapText="1"/>
    </xf>
    <xf numFmtId="8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3A798-3063-8A4A-A764-80757C79F05A}">
  <dimension ref="A1:M17"/>
  <sheetViews>
    <sheetView tabSelected="1" zoomScale="160" zoomScaleNormal="160" workbookViewId="0">
      <selection activeCell="K17" sqref="K17"/>
    </sheetView>
  </sheetViews>
  <sheetFormatPr baseColWidth="10" defaultRowHeight="16" x14ac:dyDescent="0.2"/>
  <cols>
    <col min="1" max="2" width="10.33203125" customWidth="1"/>
    <col min="3" max="3" width="27.83203125" customWidth="1"/>
    <col min="4" max="6" width="10.33203125" customWidth="1"/>
    <col min="7" max="7" width="13.83203125" customWidth="1"/>
    <col min="8" max="8" width="13.33203125" bestFit="1" customWidth="1"/>
    <col min="10" max="11" width="12.6640625" bestFit="1" customWidth="1"/>
    <col min="12" max="12" width="13.6640625" bestFit="1" customWidth="1"/>
  </cols>
  <sheetData>
    <row r="1" spans="1:13" ht="28" customHeight="1" x14ac:dyDescent="0.2">
      <c r="A1" s="16" t="s">
        <v>27</v>
      </c>
    </row>
    <row r="2" spans="1:13" ht="28" customHeight="1" x14ac:dyDescent="0.2">
      <c r="A2" s="16" t="s">
        <v>26</v>
      </c>
    </row>
    <row r="3" spans="1:13" ht="17" thickBot="1" x14ac:dyDescent="0.25"/>
    <row r="4" spans="1:13" x14ac:dyDescent="0.2">
      <c r="A4" s="25" t="s">
        <v>0</v>
      </c>
      <c r="B4" s="25" t="s">
        <v>1</v>
      </c>
      <c r="C4" s="25" t="s">
        <v>2</v>
      </c>
      <c r="D4" s="1"/>
      <c r="E4" s="1" t="s">
        <v>23</v>
      </c>
      <c r="F4" s="1" t="s">
        <v>23</v>
      </c>
      <c r="G4" s="1" t="s">
        <v>23</v>
      </c>
      <c r="H4" s="1" t="s">
        <v>23</v>
      </c>
      <c r="I4" s="1" t="s">
        <v>24</v>
      </c>
      <c r="J4" s="1" t="s">
        <v>24</v>
      </c>
      <c r="K4" s="1" t="s">
        <v>24</v>
      </c>
      <c r="L4" s="1" t="s">
        <v>24</v>
      </c>
    </row>
    <row r="5" spans="1:13" ht="25" thickBot="1" x14ac:dyDescent="0.25">
      <c r="A5" s="26"/>
      <c r="B5" s="26"/>
      <c r="C5" s="26"/>
      <c r="D5" s="2" t="s">
        <v>22</v>
      </c>
      <c r="E5" s="3" t="s">
        <v>3</v>
      </c>
      <c r="F5" s="3" t="s">
        <v>4</v>
      </c>
      <c r="G5" s="3" t="s">
        <v>5</v>
      </c>
      <c r="H5" s="3" t="s">
        <v>6</v>
      </c>
      <c r="I5" s="3" t="s">
        <v>3</v>
      </c>
      <c r="J5" s="3" t="s">
        <v>4</v>
      </c>
      <c r="K5" s="3" t="s">
        <v>5</v>
      </c>
      <c r="L5" s="3" t="s">
        <v>6</v>
      </c>
    </row>
    <row r="6" spans="1:13" ht="17" thickBot="1" x14ac:dyDescent="0.25">
      <c r="A6" s="4">
        <v>1</v>
      </c>
      <c r="B6" s="2" t="s">
        <v>7</v>
      </c>
      <c r="C6" s="5" t="s">
        <v>8</v>
      </c>
      <c r="D6" s="12">
        <v>2</v>
      </c>
      <c r="E6" s="6">
        <v>430</v>
      </c>
      <c r="F6" s="7">
        <f>E6*D6*230</f>
        <v>197800</v>
      </c>
      <c r="G6" s="7">
        <f>F6*2</f>
        <v>395600</v>
      </c>
      <c r="H6" s="7">
        <f>F6*6</f>
        <v>1186800</v>
      </c>
      <c r="I6" s="24"/>
      <c r="J6" s="7">
        <f>I6*D6*230</f>
        <v>0</v>
      </c>
      <c r="K6" s="7">
        <f>J6*2</f>
        <v>0</v>
      </c>
      <c r="L6" s="7">
        <f>J6*6</f>
        <v>0</v>
      </c>
    </row>
    <row r="7" spans="1:13" ht="17" thickBot="1" x14ac:dyDescent="0.25">
      <c r="A7" s="4">
        <v>2</v>
      </c>
      <c r="B7" s="2" t="s">
        <v>9</v>
      </c>
      <c r="C7" s="8" t="s">
        <v>10</v>
      </c>
      <c r="D7" s="13">
        <v>0.7</v>
      </c>
      <c r="E7" s="6">
        <v>440</v>
      </c>
      <c r="F7" s="7">
        <f>E7*D7*230</f>
        <v>70840</v>
      </c>
      <c r="G7" s="7">
        <f t="shared" ref="G7:G12" si="0">F7*2</f>
        <v>141680</v>
      </c>
      <c r="H7" s="7">
        <f t="shared" ref="H7:H12" si="1">F7*6</f>
        <v>425040</v>
      </c>
      <c r="I7" s="24"/>
      <c r="J7" s="7">
        <f t="shared" ref="J7:J12" si="2">I7*D7*230</f>
        <v>0</v>
      </c>
      <c r="K7" s="7">
        <f t="shared" ref="K7:K12" si="3">J7*2</f>
        <v>0</v>
      </c>
      <c r="L7" s="7">
        <f t="shared" ref="L7:L12" si="4">J7*6</f>
        <v>0</v>
      </c>
    </row>
    <row r="8" spans="1:13" ht="17" thickBot="1" x14ac:dyDescent="0.25">
      <c r="A8" s="4">
        <v>3</v>
      </c>
      <c r="B8" s="2" t="s">
        <v>11</v>
      </c>
      <c r="C8" s="5" t="s">
        <v>12</v>
      </c>
      <c r="D8" s="12">
        <v>1</v>
      </c>
      <c r="E8" s="6">
        <v>375</v>
      </c>
      <c r="F8" s="7">
        <f t="shared" ref="F8:F12" si="5">E8*D8*230</f>
        <v>86250</v>
      </c>
      <c r="G8" s="7">
        <f t="shared" si="0"/>
        <v>172500</v>
      </c>
      <c r="H8" s="7">
        <f t="shared" si="1"/>
        <v>517500</v>
      </c>
      <c r="I8" s="24"/>
      <c r="J8" s="7">
        <f t="shared" si="2"/>
        <v>0</v>
      </c>
      <c r="K8" s="7">
        <f t="shared" si="3"/>
        <v>0</v>
      </c>
      <c r="L8" s="7">
        <f t="shared" si="4"/>
        <v>0</v>
      </c>
    </row>
    <row r="9" spans="1:13" ht="17" thickBot="1" x14ac:dyDescent="0.25">
      <c r="A9" s="4">
        <v>4</v>
      </c>
      <c r="B9" s="2" t="s">
        <v>13</v>
      </c>
      <c r="C9" s="8" t="s">
        <v>14</v>
      </c>
      <c r="D9" s="12">
        <v>1</v>
      </c>
      <c r="E9" s="6">
        <v>470</v>
      </c>
      <c r="F9" s="7">
        <f t="shared" si="5"/>
        <v>108100</v>
      </c>
      <c r="G9" s="7">
        <f t="shared" si="0"/>
        <v>216200</v>
      </c>
      <c r="H9" s="7">
        <f t="shared" si="1"/>
        <v>648600</v>
      </c>
      <c r="I9" s="24"/>
      <c r="J9" s="7">
        <f t="shared" si="2"/>
        <v>0</v>
      </c>
      <c r="K9" s="7">
        <f t="shared" si="3"/>
        <v>0</v>
      </c>
      <c r="L9" s="7">
        <f t="shared" si="4"/>
        <v>0</v>
      </c>
    </row>
    <row r="10" spans="1:13" ht="25" thickBot="1" x14ac:dyDescent="0.25">
      <c r="A10" s="4">
        <v>5</v>
      </c>
      <c r="B10" s="2" t="s">
        <v>15</v>
      </c>
      <c r="C10" s="8" t="s">
        <v>16</v>
      </c>
      <c r="D10" s="12">
        <v>0.7</v>
      </c>
      <c r="E10" s="6">
        <v>420</v>
      </c>
      <c r="F10" s="7">
        <f t="shared" si="5"/>
        <v>67620</v>
      </c>
      <c r="G10" s="7">
        <f t="shared" si="0"/>
        <v>135240</v>
      </c>
      <c r="H10" s="7">
        <f t="shared" si="1"/>
        <v>405720</v>
      </c>
      <c r="I10" s="24"/>
      <c r="J10" s="7">
        <f t="shared" si="2"/>
        <v>0</v>
      </c>
      <c r="K10" s="7">
        <f t="shared" si="3"/>
        <v>0</v>
      </c>
      <c r="L10" s="7">
        <f t="shared" si="4"/>
        <v>0</v>
      </c>
    </row>
    <row r="11" spans="1:13" ht="25" thickBot="1" x14ac:dyDescent="0.25">
      <c r="A11" s="4">
        <v>6</v>
      </c>
      <c r="B11" s="2" t="s">
        <v>17</v>
      </c>
      <c r="C11" s="8" t="s">
        <v>18</v>
      </c>
      <c r="D11" s="12">
        <v>2</v>
      </c>
      <c r="E11" s="6">
        <v>340</v>
      </c>
      <c r="F11" s="7">
        <f t="shared" si="5"/>
        <v>156400</v>
      </c>
      <c r="G11" s="7">
        <f t="shared" si="0"/>
        <v>312800</v>
      </c>
      <c r="H11" s="7">
        <f t="shared" si="1"/>
        <v>938400</v>
      </c>
      <c r="I11" s="24"/>
      <c r="J11" s="7">
        <f t="shared" si="2"/>
        <v>0</v>
      </c>
      <c r="K11" s="7">
        <f t="shared" si="3"/>
        <v>0</v>
      </c>
      <c r="L11" s="7">
        <f t="shared" si="4"/>
        <v>0</v>
      </c>
    </row>
    <row r="12" spans="1:13" ht="17" thickBot="1" x14ac:dyDescent="0.25">
      <c r="A12" s="4">
        <v>7</v>
      </c>
      <c r="B12" s="2" t="s">
        <v>19</v>
      </c>
      <c r="C12" s="8" t="s">
        <v>20</v>
      </c>
      <c r="D12" s="12">
        <v>3</v>
      </c>
      <c r="E12" s="6">
        <v>340</v>
      </c>
      <c r="F12" s="7">
        <f t="shared" si="5"/>
        <v>234600</v>
      </c>
      <c r="G12" s="7">
        <f t="shared" si="0"/>
        <v>469200</v>
      </c>
      <c r="H12" s="7">
        <f t="shared" si="1"/>
        <v>1407600</v>
      </c>
      <c r="I12" s="24"/>
      <c r="J12" s="7">
        <f t="shared" si="2"/>
        <v>0</v>
      </c>
      <c r="K12" s="7">
        <f t="shared" si="3"/>
        <v>0</v>
      </c>
      <c r="L12" s="7">
        <f t="shared" si="4"/>
        <v>0</v>
      </c>
    </row>
    <row r="13" spans="1:13" ht="17" thickBot="1" x14ac:dyDescent="0.25">
      <c r="A13" s="10"/>
      <c r="B13" s="9"/>
      <c r="C13" s="2" t="s">
        <v>21</v>
      </c>
      <c r="D13" s="14">
        <f>SUM(D6:D12)</f>
        <v>10.4</v>
      </c>
      <c r="E13" s="7"/>
      <c r="F13" s="11">
        <f>SUM(F6:F12)</f>
        <v>921610</v>
      </c>
      <c r="G13" s="17">
        <f t="shared" ref="G13:H13" si="6">SUM(G6:G12)</f>
        <v>1843220</v>
      </c>
      <c r="H13" s="11">
        <f t="shared" si="6"/>
        <v>5529660</v>
      </c>
      <c r="I13" s="11"/>
      <c r="J13" s="11">
        <f>SUM(J6:J12)</f>
        <v>0</v>
      </c>
      <c r="K13" s="17">
        <f t="shared" ref="K13" si="7">SUM(K6:K12)</f>
        <v>0</v>
      </c>
      <c r="L13" s="11">
        <f t="shared" ref="L13" si="8">SUM(L6:L12)</f>
        <v>0</v>
      </c>
      <c r="M13" s="21"/>
    </row>
    <row r="14" spans="1:13" ht="17" thickBot="1" x14ac:dyDescent="0.25">
      <c r="G14" s="19" t="s">
        <v>28</v>
      </c>
      <c r="H14" s="7">
        <f>H13*0.1</f>
        <v>552966</v>
      </c>
      <c r="I14" s="18"/>
      <c r="J14" s="18"/>
      <c r="K14" s="19" t="s">
        <v>28</v>
      </c>
      <c r="L14" s="11">
        <f>L13*0.1</f>
        <v>0</v>
      </c>
    </row>
    <row r="15" spans="1:13" ht="17" thickBot="1" x14ac:dyDescent="0.25">
      <c r="G15" s="23" t="s">
        <v>30</v>
      </c>
      <c r="H15" s="23">
        <f>H13+H14</f>
        <v>6082626</v>
      </c>
      <c r="I15" s="18"/>
      <c r="J15" s="18"/>
      <c r="K15" s="23" t="s">
        <v>32</v>
      </c>
      <c r="L15" s="11">
        <f>L13+L14</f>
        <v>0</v>
      </c>
    </row>
    <row r="16" spans="1:13" ht="37" thickBot="1" x14ac:dyDescent="0.25">
      <c r="G16" s="19" t="s">
        <v>31</v>
      </c>
      <c r="H16" s="19">
        <v>1800</v>
      </c>
      <c r="K16" s="19" t="s">
        <v>31</v>
      </c>
      <c r="L16" s="11">
        <v>1800</v>
      </c>
    </row>
    <row r="17" spans="7:13" ht="49" thickBot="1" x14ac:dyDescent="0.25">
      <c r="G17" s="20" t="s">
        <v>29</v>
      </c>
      <c r="H17" s="22">
        <f>H15-H16</f>
        <v>6080826</v>
      </c>
      <c r="K17" s="20" t="s">
        <v>33</v>
      </c>
      <c r="L17" s="15">
        <f>L15-L16</f>
        <v>-1800</v>
      </c>
      <c r="M17" s="15" t="s">
        <v>25</v>
      </c>
    </row>
  </sheetData>
  <sheetProtection algorithmName="SHA-512" hashValue="Xl6FEcNFaloFD5C4KC5YfyZl8nk/0hGThPi/VpfwSpnmi2X3/WsbmIp6FYfovpKeRjeM53Gg+oIQOhuHJB8hOQ==" saltValue="Nd9gdbo8wrQY2dt52efzlQ==" spinCount="100000" sheet="1" objects="1" scenarios="1"/>
  <mergeCells count="3">
    <mergeCell ref="A4:A5"/>
    <mergeCell ref="B4:B5"/>
    <mergeCell ref="C4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Cavazzana</dc:creator>
  <cp:lastModifiedBy>Francesco Cavazzana</cp:lastModifiedBy>
  <dcterms:created xsi:type="dcterms:W3CDTF">2020-12-16T18:47:39Z</dcterms:created>
  <dcterms:modified xsi:type="dcterms:W3CDTF">2020-12-18T11:16:24Z</dcterms:modified>
</cp:coreProperties>
</file>