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ERVIZIOACQUISTI\GARE\2019\CONSIP\MEPA\1 GARE sopra 40000\Traduzioni\allegati\"/>
    </mc:Choice>
  </mc:AlternateContent>
  <bookViews>
    <workbookView xWindow="0" yWindow="0" windowWidth="14880" windowHeight="1179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3" i="1" l="1"/>
  <c r="P53" i="1" s="1"/>
  <c r="P54" i="1" s="1"/>
  <c r="N48" i="1"/>
  <c r="P48" i="1" s="1"/>
  <c r="N47" i="1"/>
  <c r="P47" i="1" s="1"/>
  <c r="N46" i="1"/>
  <c r="P46" i="1" s="1"/>
  <c r="N41" i="1"/>
  <c r="P41" i="1" s="1"/>
  <c r="P42" i="1" s="1"/>
  <c r="N36" i="1"/>
  <c r="P36" i="1" s="1"/>
  <c r="P37" i="1" s="1"/>
  <c r="N31" i="1"/>
  <c r="P31" i="1" s="1"/>
  <c r="N30" i="1"/>
  <c r="P30" i="1" s="1"/>
  <c r="N29" i="1"/>
  <c r="P29" i="1" s="1"/>
  <c r="P23" i="1"/>
  <c r="P24" i="1" s="1"/>
  <c r="P18" i="1"/>
  <c r="P19" i="1" s="1"/>
  <c r="P13" i="1"/>
  <c r="P14" i="1" s="1"/>
  <c r="P8" i="1"/>
  <c r="P7" i="1"/>
  <c r="P6" i="1"/>
  <c r="H53" i="1"/>
  <c r="J53" i="1" s="1"/>
  <c r="J54" i="1" s="1"/>
  <c r="H48" i="1"/>
  <c r="J48" i="1" s="1"/>
  <c r="H47" i="1"/>
  <c r="J47" i="1" s="1"/>
  <c r="H46" i="1"/>
  <c r="J46" i="1" s="1"/>
  <c r="H41" i="1"/>
  <c r="J41" i="1" s="1"/>
  <c r="J42" i="1" s="1"/>
  <c r="H36" i="1"/>
  <c r="J36" i="1" s="1"/>
  <c r="J37" i="1" s="1"/>
  <c r="H31" i="1"/>
  <c r="J31" i="1" s="1"/>
  <c r="H30" i="1"/>
  <c r="J30" i="1" s="1"/>
  <c r="H29" i="1"/>
  <c r="J29" i="1" s="1"/>
  <c r="J23" i="1"/>
  <c r="J24" i="1" s="1"/>
  <c r="J18" i="1"/>
  <c r="J19" i="1" s="1"/>
  <c r="J13" i="1"/>
  <c r="J14" i="1" s="1"/>
  <c r="J8" i="1"/>
  <c r="J7" i="1"/>
  <c r="J6" i="1"/>
  <c r="B53" i="1"/>
  <c r="D53" i="1" s="1"/>
  <c r="D54" i="1" s="1"/>
  <c r="D23" i="1"/>
  <c r="D24" i="1" s="1"/>
  <c r="B48" i="1"/>
  <c r="D48" i="1" s="1"/>
  <c r="B47" i="1"/>
  <c r="D47" i="1" s="1"/>
  <c r="B46" i="1"/>
  <c r="D46" i="1" s="1"/>
  <c r="B41" i="1"/>
  <c r="D41" i="1" s="1"/>
  <c r="D42" i="1" s="1"/>
  <c r="B36" i="1"/>
  <c r="B31" i="1"/>
  <c r="D31" i="1" s="1"/>
  <c r="B30" i="1"/>
  <c r="D30" i="1" s="1"/>
  <c r="B29" i="1"/>
  <c r="D29" i="1" s="1"/>
  <c r="D36" i="1"/>
  <c r="D37" i="1" s="1"/>
  <c r="D18" i="1"/>
  <c r="D19" i="1" s="1"/>
  <c r="D13" i="1"/>
  <c r="D14" i="1" s="1"/>
  <c r="D7" i="1"/>
  <c r="D8" i="1"/>
  <c r="D6" i="1"/>
  <c r="P32" i="1" l="1"/>
  <c r="P49" i="1"/>
  <c r="J49" i="1"/>
  <c r="P9" i="1"/>
  <c r="J9" i="1"/>
  <c r="J32" i="1"/>
  <c r="D9" i="1"/>
  <c r="D49" i="1"/>
  <c r="D32" i="1"/>
  <c r="P57" i="1" l="1"/>
  <c r="J57" i="1"/>
  <c r="D57" i="1"/>
  <c r="D61" i="1" l="1"/>
</calcChain>
</file>

<file path=xl/sharedStrings.xml><?xml version="1.0" encoding="utf-8"?>
<sst xmlns="http://schemas.openxmlformats.org/spreadsheetml/2006/main" count="192" uniqueCount="34">
  <si>
    <t>parola nuova</t>
  </si>
  <si>
    <t>parola fuzzy</t>
  </si>
  <si>
    <t>parola ripetuta</t>
  </si>
  <si>
    <t>n° parole</t>
  </si>
  <si>
    <t>totale</t>
  </si>
  <si>
    <t>revisione testo</t>
  </si>
  <si>
    <t>proof reading</t>
  </si>
  <si>
    <t xml:space="preserve">Servizo traduzione Standard </t>
  </si>
  <si>
    <t>Prezzo base d'asta (€/parola)</t>
  </si>
  <si>
    <t>LINGUE inglese - francese - spagnolo - tedesco</t>
  </si>
  <si>
    <t>Prezzo base d'asta (€/cartella)</t>
  </si>
  <si>
    <t xml:space="preserve">Servizio di revisione </t>
  </si>
  <si>
    <t>Totale</t>
  </si>
  <si>
    <t>n° cartelle</t>
  </si>
  <si>
    <t>Servizo traduzione urgente (+30% prezzo standard)</t>
  </si>
  <si>
    <t>Servizio di revisione urgente (+30% prezzo standard)</t>
  </si>
  <si>
    <t xml:space="preserve">Totale </t>
  </si>
  <si>
    <t>SERVIZIO DI INTERPRETARIATO standard (i prezzi si intendono indifferenti per le tipologie di interpretariato indicate nel capitolato all’art.1.2.2)</t>
  </si>
  <si>
    <t>Prezzo a base d'asta (1/2 giornata/€)</t>
  </si>
  <si>
    <t>1/2 giornata</t>
  </si>
  <si>
    <t>Costo totale</t>
  </si>
  <si>
    <t>Interpretariato</t>
  </si>
  <si>
    <t>SERVIZIO DI INTERPRETARIATO urgente (+11% prezzo standard) - i prezzi si intendono indifferenti per le tipologie di interpretariato indicate nel capitolato all’art.1.2.2</t>
  </si>
  <si>
    <t>LINGUE  portoghese - russo - olandese</t>
  </si>
  <si>
    <t>Servizo traduzione con aggiuntivo proof reading (+15% prezzo standard)</t>
  </si>
  <si>
    <t>LINGUE  cinese</t>
  </si>
  <si>
    <t>Totale offerto (da inserire su portale di gara)</t>
  </si>
  <si>
    <t>caratteri parola</t>
  </si>
  <si>
    <t>parole cartella</t>
  </si>
  <si>
    <t>caratteri cartella</t>
  </si>
  <si>
    <t>Legenda</t>
  </si>
  <si>
    <t xml:space="preserve">Servizio di proof reading </t>
  </si>
  <si>
    <t>Servizio di proof reading  urgente (+30% prezzo standard)</t>
  </si>
  <si>
    <t>N.B. Compilare sole le caselle verdi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</si>
</sst>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[$€-410]\ * #,##0.000_-;\-[$€-410]\ * #,##0.000_-;_-[$€-410]\ * &quot;-&quot;??_-;_-@_-"/>
    <numFmt numFmtId="167" formatCode="_-[$€-410]\ * #,##0.000_-;\-[$€-410]\ * #,##0.000_-;_-[$€-410]\ * &quot;-&quot;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0" fillId="0" borderId="6" xfId="0" applyBorder="1"/>
    <xf numFmtId="0" fontId="0" fillId="0" borderId="7" xfId="0" applyBorder="1"/>
    <xf numFmtId="167" fontId="0" fillId="0" borderId="7" xfId="0" applyNumberFormat="1" applyBorder="1"/>
    <xf numFmtId="164" fontId="0" fillId="0" borderId="7" xfId="0" applyNumberFormat="1" applyBorder="1"/>
    <xf numFmtId="167" fontId="3" fillId="2" borderId="10" xfId="0" applyNumberFormat="1" applyFont="1" applyFill="1" applyBorder="1"/>
    <xf numFmtId="164" fontId="3" fillId="2" borderId="10" xfId="0" applyNumberFormat="1" applyFont="1" applyFill="1" applyBorder="1"/>
    <xf numFmtId="166" fontId="0" fillId="7" borderId="1" xfId="1" applyNumberFormat="1" applyFont="1" applyFill="1" applyBorder="1"/>
    <xf numFmtId="164" fontId="0" fillId="7" borderId="1" xfId="2" applyFont="1" applyFill="1" applyBorder="1"/>
    <xf numFmtId="164" fontId="0" fillId="0" borderId="7" xfId="2" applyFont="1" applyBorder="1"/>
    <xf numFmtId="0" fontId="3" fillId="2" borderId="10" xfId="0" applyFont="1" applyFill="1" applyBorder="1"/>
    <xf numFmtId="164" fontId="5" fillId="7" borderId="1" xfId="2" applyFont="1" applyFill="1" applyBorder="1"/>
    <xf numFmtId="167" fontId="2" fillId="8" borderId="14" xfId="0" applyNumberFormat="1" applyFont="1" applyFill="1" applyBorder="1"/>
    <xf numFmtId="164" fontId="3" fillId="2" borderId="10" xfId="2" applyFont="1" applyFill="1" applyBorder="1"/>
    <xf numFmtId="167" fontId="2" fillId="6" borderId="14" xfId="0" applyNumberFormat="1" applyFont="1" applyFill="1" applyBorder="1"/>
    <xf numFmtId="166" fontId="0" fillId="3" borderId="1" xfId="1" applyNumberFormat="1" applyFont="1" applyFill="1" applyBorder="1" applyProtection="1">
      <protection locked="0"/>
    </xf>
    <xf numFmtId="164" fontId="0" fillId="3" borderId="1" xfId="2" applyFont="1" applyFill="1" applyBorder="1" applyProtection="1">
      <protection locked="0"/>
    </xf>
    <xf numFmtId="164" fontId="5" fillId="3" borderId="1" xfId="2" applyFont="1" applyFill="1" applyBorder="1" applyProtection="1">
      <protection locked="0"/>
    </xf>
    <xf numFmtId="0" fontId="3" fillId="2" borderId="1" xfId="0" applyFont="1" applyFill="1" applyBorder="1"/>
    <xf numFmtId="0" fontId="3" fillId="0" borderId="1" xfId="0" applyFont="1" applyBorder="1"/>
    <xf numFmtId="0" fontId="0" fillId="2" borderId="1" xfId="0" applyFont="1" applyFill="1" applyBorder="1"/>
    <xf numFmtId="0" fontId="0" fillId="0" borderId="1" xfId="0" applyFont="1" applyBorder="1"/>
    <xf numFmtId="0" fontId="3" fillId="9" borderId="16" xfId="0" applyFont="1" applyFill="1" applyBorder="1" applyAlignment="1">
      <alignment horizontal="center"/>
    </xf>
    <xf numFmtId="0" fontId="3" fillId="9" borderId="17" xfId="0" applyFont="1" applyFill="1" applyBorder="1" applyAlignment="1">
      <alignment horizontal="center"/>
    </xf>
    <xf numFmtId="0" fontId="3" fillId="9" borderId="18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4" fillId="5" borderId="3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6" fillId="4" borderId="15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tabSelected="1" workbookViewId="0">
      <selection activeCell="H61" sqref="H61"/>
    </sheetView>
  </sheetViews>
  <sheetFormatPr defaultRowHeight="15" x14ac:dyDescent="0.25"/>
  <cols>
    <col min="1" max="1" width="14.85546875" customWidth="1"/>
    <col min="2" max="2" width="33.42578125" bestFit="1" customWidth="1"/>
    <col min="3" max="3" width="10" bestFit="1" customWidth="1"/>
    <col min="4" max="4" width="17" customWidth="1"/>
    <col min="7" max="7" width="14.85546875" customWidth="1"/>
    <col min="8" max="8" width="33.42578125" customWidth="1"/>
    <col min="9" max="9" width="10" customWidth="1"/>
    <col min="10" max="10" width="17" customWidth="1"/>
    <col min="13" max="13" width="14.85546875" customWidth="1"/>
    <col min="14" max="14" width="33.42578125" customWidth="1"/>
    <col min="15" max="15" width="10" customWidth="1"/>
    <col min="16" max="16" width="17" customWidth="1"/>
  </cols>
  <sheetData>
    <row r="1" spans="1:16" ht="15.75" thickBot="1" x14ac:dyDescent="0.3">
      <c r="A1" s="23" t="s">
        <v>33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5"/>
    </row>
    <row r="2" spans="1:16" x14ac:dyDescent="0.25">
      <c r="A2" s="26" t="s">
        <v>9</v>
      </c>
      <c r="B2" s="26"/>
      <c r="C2" s="26"/>
      <c r="D2" s="26"/>
      <c r="G2" s="26" t="s">
        <v>23</v>
      </c>
      <c r="H2" s="26"/>
      <c r="I2" s="26"/>
      <c r="J2" s="26"/>
      <c r="M2" s="26" t="s">
        <v>25</v>
      </c>
      <c r="N2" s="26"/>
      <c r="O2" s="26"/>
      <c r="P2" s="26"/>
    </row>
    <row r="3" spans="1:16" ht="15.75" thickBot="1" x14ac:dyDescent="0.3">
      <c r="A3" s="30"/>
      <c r="B3" s="30"/>
      <c r="C3" s="30"/>
      <c r="D3" s="30"/>
      <c r="G3" s="30"/>
      <c r="H3" s="30"/>
      <c r="I3" s="30"/>
      <c r="J3" s="30"/>
      <c r="M3" s="30"/>
      <c r="N3" s="30"/>
      <c r="O3" s="30"/>
      <c r="P3" s="30"/>
    </row>
    <row r="4" spans="1:16" x14ac:dyDescent="0.25">
      <c r="A4" s="27" t="s">
        <v>7</v>
      </c>
      <c r="B4" s="28"/>
      <c r="C4" s="28"/>
      <c r="D4" s="29"/>
      <c r="G4" s="27" t="s">
        <v>7</v>
      </c>
      <c r="H4" s="28"/>
      <c r="I4" s="28"/>
      <c r="J4" s="29"/>
      <c r="M4" s="27" t="s">
        <v>7</v>
      </c>
      <c r="N4" s="28"/>
      <c r="O4" s="28"/>
      <c r="P4" s="29"/>
    </row>
    <row r="5" spans="1:16" x14ac:dyDescent="0.25">
      <c r="A5" s="2"/>
      <c r="B5" s="1" t="s">
        <v>8</v>
      </c>
      <c r="C5" s="1" t="s">
        <v>3</v>
      </c>
      <c r="D5" s="3" t="s">
        <v>4</v>
      </c>
      <c r="G5" s="2"/>
      <c r="H5" s="1" t="s">
        <v>8</v>
      </c>
      <c r="I5" s="1" t="s">
        <v>3</v>
      </c>
      <c r="J5" s="3" t="s">
        <v>4</v>
      </c>
      <c r="M5" s="2"/>
      <c r="N5" s="1" t="s">
        <v>8</v>
      </c>
      <c r="O5" s="1" t="s">
        <v>3</v>
      </c>
      <c r="P5" s="3" t="s">
        <v>4</v>
      </c>
    </row>
    <row r="6" spans="1:16" x14ac:dyDescent="0.25">
      <c r="A6" s="2" t="s">
        <v>0</v>
      </c>
      <c r="B6" s="16"/>
      <c r="C6" s="1">
        <v>540000</v>
      </c>
      <c r="D6" s="4">
        <f>B6*C6</f>
        <v>0</v>
      </c>
      <c r="G6" s="2" t="s">
        <v>0</v>
      </c>
      <c r="H6" s="16"/>
      <c r="I6" s="1">
        <v>50000</v>
      </c>
      <c r="J6" s="4">
        <f>H6*I6</f>
        <v>0</v>
      </c>
      <c r="M6" s="2" t="s">
        <v>0</v>
      </c>
      <c r="N6" s="16"/>
      <c r="O6" s="1">
        <v>45000</v>
      </c>
      <c r="P6" s="4">
        <f>N6*O6</f>
        <v>0</v>
      </c>
    </row>
    <row r="7" spans="1:16" x14ac:dyDescent="0.25">
      <c r="A7" s="2" t="s">
        <v>1</v>
      </c>
      <c r="B7" s="16"/>
      <c r="C7" s="1">
        <v>1100000</v>
      </c>
      <c r="D7" s="4">
        <f t="shared" ref="D7:D8" si="0">B7*C7</f>
        <v>0</v>
      </c>
      <c r="G7" s="2" t="s">
        <v>1</v>
      </c>
      <c r="H7" s="16"/>
      <c r="I7" s="1">
        <v>85000</v>
      </c>
      <c r="J7" s="4">
        <f t="shared" ref="J7:J8" si="1">H7*I7</f>
        <v>0</v>
      </c>
      <c r="M7" s="2" t="s">
        <v>1</v>
      </c>
      <c r="N7" s="16"/>
      <c r="O7" s="1">
        <v>70000</v>
      </c>
      <c r="P7" s="4">
        <f t="shared" ref="P7:P8" si="2">N7*O7</f>
        <v>0</v>
      </c>
    </row>
    <row r="8" spans="1:16" x14ac:dyDescent="0.25">
      <c r="A8" s="2" t="s">
        <v>2</v>
      </c>
      <c r="B8" s="16"/>
      <c r="C8" s="1">
        <v>534948</v>
      </c>
      <c r="D8" s="4">
        <f t="shared" si="0"/>
        <v>0</v>
      </c>
      <c r="G8" s="2" t="s">
        <v>2</v>
      </c>
      <c r="H8" s="16"/>
      <c r="I8" s="1">
        <v>50000</v>
      </c>
      <c r="J8" s="4">
        <f t="shared" si="1"/>
        <v>0</v>
      </c>
      <c r="M8" s="2" t="s">
        <v>2</v>
      </c>
      <c r="N8" s="16"/>
      <c r="O8" s="1">
        <v>45000</v>
      </c>
      <c r="P8" s="4">
        <f t="shared" si="2"/>
        <v>0</v>
      </c>
    </row>
    <row r="9" spans="1:16" ht="15.75" thickBot="1" x14ac:dyDescent="0.3">
      <c r="A9" s="31" t="s">
        <v>12</v>
      </c>
      <c r="B9" s="32"/>
      <c r="C9" s="32"/>
      <c r="D9" s="6">
        <f>SUM(D6:D8)</f>
        <v>0</v>
      </c>
      <c r="G9" s="31" t="s">
        <v>12</v>
      </c>
      <c r="H9" s="32"/>
      <c r="I9" s="32"/>
      <c r="J9" s="6">
        <f>SUM(J6:J8)</f>
        <v>0</v>
      </c>
      <c r="M9" s="31" t="s">
        <v>12</v>
      </c>
      <c r="N9" s="32"/>
      <c r="O9" s="32"/>
      <c r="P9" s="6">
        <f>SUM(P6:P8)</f>
        <v>0</v>
      </c>
    </row>
    <row r="10" spans="1:16" ht="15.75" thickBot="1" x14ac:dyDescent="0.3">
      <c r="A10" s="33"/>
      <c r="B10" s="33"/>
      <c r="C10" s="33"/>
      <c r="D10" s="33"/>
      <c r="G10" s="33"/>
      <c r="H10" s="33"/>
      <c r="I10" s="33"/>
      <c r="J10" s="33"/>
      <c r="M10" s="33"/>
      <c r="N10" s="33"/>
      <c r="O10" s="33"/>
      <c r="P10" s="33"/>
    </row>
    <row r="11" spans="1:16" x14ac:dyDescent="0.25">
      <c r="A11" s="27" t="s">
        <v>11</v>
      </c>
      <c r="B11" s="28"/>
      <c r="C11" s="28"/>
      <c r="D11" s="29"/>
      <c r="G11" s="27" t="s">
        <v>11</v>
      </c>
      <c r="H11" s="28"/>
      <c r="I11" s="28"/>
      <c r="J11" s="29"/>
      <c r="M11" s="27" t="s">
        <v>11</v>
      </c>
      <c r="N11" s="28"/>
      <c r="O11" s="28"/>
      <c r="P11" s="29"/>
    </row>
    <row r="12" spans="1:16" x14ac:dyDescent="0.25">
      <c r="A12" s="2"/>
      <c r="B12" s="1" t="s">
        <v>10</v>
      </c>
      <c r="C12" s="1" t="s">
        <v>13</v>
      </c>
      <c r="D12" s="3" t="s">
        <v>4</v>
      </c>
      <c r="G12" s="2"/>
      <c r="H12" s="1" t="s">
        <v>10</v>
      </c>
      <c r="I12" s="1" t="s">
        <v>13</v>
      </c>
      <c r="J12" s="3" t="s">
        <v>4</v>
      </c>
      <c r="M12" s="2"/>
      <c r="N12" s="1" t="s">
        <v>10</v>
      </c>
      <c r="O12" s="1" t="s">
        <v>13</v>
      </c>
      <c r="P12" s="3" t="s">
        <v>4</v>
      </c>
    </row>
    <row r="13" spans="1:16" x14ac:dyDescent="0.25">
      <c r="A13" s="2" t="s">
        <v>5</v>
      </c>
      <c r="B13" s="17"/>
      <c r="C13" s="1">
        <v>2000</v>
      </c>
      <c r="D13" s="5">
        <f>B13*C13</f>
        <v>0</v>
      </c>
      <c r="G13" s="2" t="s">
        <v>5</v>
      </c>
      <c r="H13" s="17"/>
      <c r="I13" s="1">
        <v>45</v>
      </c>
      <c r="J13" s="5">
        <f>H13*I13</f>
        <v>0</v>
      </c>
      <c r="M13" s="2" t="s">
        <v>5</v>
      </c>
      <c r="N13" s="17"/>
      <c r="O13" s="1">
        <v>45</v>
      </c>
      <c r="P13" s="5">
        <f>N13*O13</f>
        <v>0</v>
      </c>
    </row>
    <row r="14" spans="1:16" ht="15.75" thickBot="1" x14ac:dyDescent="0.3">
      <c r="A14" s="31" t="s">
        <v>12</v>
      </c>
      <c r="B14" s="32"/>
      <c r="C14" s="32"/>
      <c r="D14" s="7">
        <f>SUM(D13)</f>
        <v>0</v>
      </c>
      <c r="G14" s="31" t="s">
        <v>12</v>
      </c>
      <c r="H14" s="32"/>
      <c r="I14" s="32"/>
      <c r="J14" s="7">
        <f>SUM(J13)</f>
        <v>0</v>
      </c>
      <c r="M14" s="31" t="s">
        <v>12</v>
      </c>
      <c r="N14" s="32"/>
      <c r="O14" s="32"/>
      <c r="P14" s="7">
        <f>SUM(P13)</f>
        <v>0</v>
      </c>
    </row>
    <row r="15" spans="1:16" ht="15.75" thickBot="1" x14ac:dyDescent="0.3">
      <c r="A15" s="33"/>
      <c r="B15" s="33"/>
      <c r="C15" s="33"/>
      <c r="D15" s="33"/>
      <c r="G15" s="33"/>
      <c r="H15" s="33"/>
      <c r="I15" s="33"/>
      <c r="J15" s="33"/>
      <c r="M15" s="33"/>
      <c r="N15" s="33"/>
      <c r="O15" s="33"/>
      <c r="P15" s="33"/>
    </row>
    <row r="16" spans="1:16" x14ac:dyDescent="0.25">
      <c r="A16" s="27" t="s">
        <v>31</v>
      </c>
      <c r="B16" s="28"/>
      <c r="C16" s="28"/>
      <c r="D16" s="29"/>
      <c r="G16" s="27" t="s">
        <v>31</v>
      </c>
      <c r="H16" s="28"/>
      <c r="I16" s="28"/>
      <c r="J16" s="29"/>
      <c r="M16" s="27" t="s">
        <v>31</v>
      </c>
      <c r="N16" s="28"/>
      <c r="O16" s="28"/>
      <c r="P16" s="29"/>
    </row>
    <row r="17" spans="1:16" x14ac:dyDescent="0.25">
      <c r="A17" s="2"/>
      <c r="B17" s="1" t="s">
        <v>10</v>
      </c>
      <c r="C17" s="1" t="s">
        <v>13</v>
      </c>
      <c r="D17" s="3" t="s">
        <v>4</v>
      </c>
      <c r="G17" s="2"/>
      <c r="H17" s="1" t="s">
        <v>10</v>
      </c>
      <c r="I17" s="1" t="s">
        <v>13</v>
      </c>
      <c r="J17" s="3" t="s">
        <v>4</v>
      </c>
      <c r="M17" s="2"/>
      <c r="N17" s="1" t="s">
        <v>10</v>
      </c>
      <c r="O17" s="1" t="s">
        <v>13</v>
      </c>
      <c r="P17" s="3" t="s">
        <v>4</v>
      </c>
    </row>
    <row r="18" spans="1:16" x14ac:dyDescent="0.25">
      <c r="A18" s="2" t="s">
        <v>6</v>
      </c>
      <c r="B18" s="17"/>
      <c r="C18" s="1">
        <v>2000</v>
      </c>
      <c r="D18" s="5">
        <f>B18*C18</f>
        <v>0</v>
      </c>
      <c r="G18" s="2" t="s">
        <v>6</v>
      </c>
      <c r="H18" s="17"/>
      <c r="I18" s="1">
        <v>45</v>
      </c>
      <c r="J18" s="5">
        <f>H18*I18</f>
        <v>0</v>
      </c>
      <c r="M18" s="2" t="s">
        <v>6</v>
      </c>
      <c r="N18" s="17"/>
      <c r="O18" s="1">
        <v>45</v>
      </c>
      <c r="P18" s="5">
        <f>N18*O18</f>
        <v>0</v>
      </c>
    </row>
    <row r="19" spans="1:16" ht="15.75" thickBot="1" x14ac:dyDescent="0.3">
      <c r="A19" s="31" t="s">
        <v>12</v>
      </c>
      <c r="B19" s="32"/>
      <c r="C19" s="32"/>
      <c r="D19" s="7">
        <f>SUM(D18)</f>
        <v>0</v>
      </c>
      <c r="G19" s="31" t="s">
        <v>12</v>
      </c>
      <c r="H19" s="32"/>
      <c r="I19" s="32"/>
      <c r="J19" s="7">
        <f>SUM(J18)</f>
        <v>0</v>
      </c>
      <c r="M19" s="31" t="s">
        <v>12</v>
      </c>
      <c r="N19" s="32"/>
      <c r="O19" s="32"/>
      <c r="P19" s="7">
        <f>SUM(P18)</f>
        <v>0</v>
      </c>
    </row>
    <row r="20" spans="1:16" ht="15.75" thickBot="1" x14ac:dyDescent="0.3"/>
    <row r="21" spans="1:16" ht="32.25" customHeight="1" x14ac:dyDescent="0.25">
      <c r="A21" s="34" t="s">
        <v>17</v>
      </c>
      <c r="B21" s="35"/>
      <c r="C21" s="35"/>
      <c r="D21" s="36"/>
      <c r="G21" s="34" t="s">
        <v>17</v>
      </c>
      <c r="H21" s="35"/>
      <c r="I21" s="35"/>
      <c r="J21" s="36"/>
      <c r="M21" s="34" t="s">
        <v>17</v>
      </c>
      <c r="N21" s="35"/>
      <c r="O21" s="35"/>
      <c r="P21" s="36"/>
    </row>
    <row r="22" spans="1:16" x14ac:dyDescent="0.25">
      <c r="A22" s="2"/>
      <c r="B22" s="1" t="s">
        <v>18</v>
      </c>
      <c r="C22" s="1" t="s">
        <v>19</v>
      </c>
      <c r="D22" s="3" t="s">
        <v>20</v>
      </c>
      <c r="G22" s="2"/>
      <c r="H22" s="1" t="s">
        <v>18</v>
      </c>
      <c r="I22" s="1" t="s">
        <v>19</v>
      </c>
      <c r="J22" s="3" t="s">
        <v>20</v>
      </c>
      <c r="M22" s="2"/>
      <c r="N22" s="1" t="s">
        <v>18</v>
      </c>
      <c r="O22" s="1" t="s">
        <v>19</v>
      </c>
      <c r="P22" s="3" t="s">
        <v>20</v>
      </c>
    </row>
    <row r="23" spans="1:16" x14ac:dyDescent="0.25">
      <c r="A23" s="2" t="s">
        <v>21</v>
      </c>
      <c r="B23" s="18"/>
      <c r="C23" s="1">
        <v>25</v>
      </c>
      <c r="D23" s="10">
        <f>B23*C23</f>
        <v>0</v>
      </c>
      <c r="G23" s="2" t="s">
        <v>21</v>
      </c>
      <c r="H23" s="18"/>
      <c r="I23" s="1">
        <v>10</v>
      </c>
      <c r="J23" s="10">
        <f>H23*I23</f>
        <v>0</v>
      </c>
      <c r="M23" s="2" t="s">
        <v>21</v>
      </c>
      <c r="N23" s="18"/>
      <c r="O23" s="1">
        <v>7</v>
      </c>
      <c r="P23" s="10">
        <f>N23*O23</f>
        <v>0</v>
      </c>
    </row>
    <row r="24" spans="1:16" ht="15.75" thickBot="1" x14ac:dyDescent="0.3">
      <c r="A24" s="31" t="s">
        <v>12</v>
      </c>
      <c r="B24" s="32"/>
      <c r="C24" s="32"/>
      <c r="D24" s="11">
        <f>SUM(D23)</f>
        <v>0</v>
      </c>
      <c r="G24" s="31" t="s">
        <v>12</v>
      </c>
      <c r="H24" s="32"/>
      <c r="I24" s="32"/>
      <c r="J24" s="11">
        <f>SUM(J23)</f>
        <v>0</v>
      </c>
      <c r="M24" s="31" t="s">
        <v>12</v>
      </c>
      <c r="N24" s="32"/>
      <c r="O24" s="32"/>
      <c r="P24" s="11">
        <f>SUM(P23)</f>
        <v>0</v>
      </c>
    </row>
    <row r="26" spans="1:16" ht="15.75" thickBot="1" x14ac:dyDescent="0.3"/>
    <row r="27" spans="1:16" x14ac:dyDescent="0.25">
      <c r="A27" s="27" t="s">
        <v>14</v>
      </c>
      <c r="B27" s="28"/>
      <c r="C27" s="28"/>
      <c r="D27" s="29"/>
      <c r="G27" s="27" t="s">
        <v>14</v>
      </c>
      <c r="H27" s="28"/>
      <c r="I27" s="28"/>
      <c r="J27" s="29"/>
      <c r="M27" s="27" t="s">
        <v>14</v>
      </c>
      <c r="N27" s="28"/>
      <c r="O27" s="28"/>
      <c r="P27" s="29"/>
    </row>
    <row r="28" spans="1:16" x14ac:dyDescent="0.25">
      <c r="A28" s="2"/>
      <c r="B28" s="1" t="s">
        <v>8</v>
      </c>
      <c r="C28" s="1" t="s">
        <v>3</v>
      </c>
      <c r="D28" s="3" t="s">
        <v>4</v>
      </c>
      <c r="G28" s="2"/>
      <c r="H28" s="1" t="s">
        <v>8</v>
      </c>
      <c r="I28" s="1" t="s">
        <v>3</v>
      </c>
      <c r="J28" s="3" t="s">
        <v>4</v>
      </c>
      <c r="M28" s="2"/>
      <c r="N28" s="1" t="s">
        <v>8</v>
      </c>
      <c r="O28" s="1" t="s">
        <v>3</v>
      </c>
      <c r="P28" s="3" t="s">
        <v>4</v>
      </c>
    </row>
    <row r="29" spans="1:16" x14ac:dyDescent="0.25">
      <c r="A29" s="2" t="s">
        <v>0</v>
      </c>
      <c r="B29" s="8">
        <f>B6*1.3</f>
        <v>0</v>
      </c>
      <c r="C29" s="1">
        <v>150000</v>
      </c>
      <c r="D29" s="4">
        <f>B29*C29</f>
        <v>0</v>
      </c>
      <c r="G29" s="2" t="s">
        <v>0</v>
      </c>
      <c r="H29" s="8">
        <f>H6*1.3</f>
        <v>0</v>
      </c>
      <c r="I29" s="1">
        <v>30000</v>
      </c>
      <c r="J29" s="4">
        <f>H29*I29</f>
        <v>0</v>
      </c>
      <c r="M29" s="2" t="s">
        <v>0</v>
      </c>
      <c r="N29" s="8">
        <f>N6*1.3</f>
        <v>0</v>
      </c>
      <c r="O29" s="1">
        <v>12000</v>
      </c>
      <c r="P29" s="4">
        <f>N29*O29</f>
        <v>0</v>
      </c>
    </row>
    <row r="30" spans="1:16" x14ac:dyDescent="0.25">
      <c r="A30" s="2" t="s">
        <v>1</v>
      </c>
      <c r="B30" s="8">
        <f>B7*1.3</f>
        <v>0</v>
      </c>
      <c r="C30" s="1">
        <v>270000</v>
      </c>
      <c r="D30" s="4">
        <f t="shared" ref="D30:D31" si="3">B30*C30</f>
        <v>0</v>
      </c>
      <c r="G30" s="2" t="s">
        <v>1</v>
      </c>
      <c r="H30" s="8">
        <f>H7*1.3</f>
        <v>0</v>
      </c>
      <c r="I30" s="1">
        <v>40000</v>
      </c>
      <c r="J30" s="4">
        <f t="shared" ref="J30:J31" si="4">H30*I30</f>
        <v>0</v>
      </c>
      <c r="M30" s="2" t="s">
        <v>1</v>
      </c>
      <c r="N30" s="8">
        <f>N7*1.3</f>
        <v>0</v>
      </c>
      <c r="O30" s="1">
        <v>20000</v>
      </c>
      <c r="P30" s="4">
        <f t="shared" ref="P30:P31" si="5">N30*O30</f>
        <v>0</v>
      </c>
    </row>
    <row r="31" spans="1:16" x14ac:dyDescent="0.25">
      <c r="A31" s="2" t="s">
        <v>2</v>
      </c>
      <c r="B31" s="8">
        <f>B8*1.3</f>
        <v>0</v>
      </c>
      <c r="C31" s="1">
        <v>150000</v>
      </c>
      <c r="D31" s="4">
        <f t="shared" si="3"/>
        <v>0</v>
      </c>
      <c r="G31" s="2" t="s">
        <v>2</v>
      </c>
      <c r="H31" s="8">
        <f>H8*1.3</f>
        <v>0</v>
      </c>
      <c r="I31" s="1">
        <v>30000</v>
      </c>
      <c r="J31" s="4">
        <f t="shared" si="4"/>
        <v>0</v>
      </c>
      <c r="M31" s="2" t="s">
        <v>2</v>
      </c>
      <c r="N31" s="8">
        <f>N8*1.3</f>
        <v>0</v>
      </c>
      <c r="O31" s="1">
        <v>12000</v>
      </c>
      <c r="P31" s="4">
        <f t="shared" si="5"/>
        <v>0</v>
      </c>
    </row>
    <row r="32" spans="1:16" ht="15.75" thickBot="1" x14ac:dyDescent="0.3">
      <c r="A32" s="31" t="s">
        <v>12</v>
      </c>
      <c r="B32" s="32"/>
      <c r="C32" s="32"/>
      <c r="D32" s="6">
        <f>SUM(D29:D31)</f>
        <v>0</v>
      </c>
      <c r="G32" s="31" t="s">
        <v>12</v>
      </c>
      <c r="H32" s="32"/>
      <c r="I32" s="32"/>
      <c r="J32" s="6">
        <f>SUM(J29:J31)</f>
        <v>0</v>
      </c>
      <c r="M32" s="31" t="s">
        <v>12</v>
      </c>
      <c r="N32" s="32"/>
      <c r="O32" s="32"/>
      <c r="P32" s="6">
        <f>SUM(P29:P31)</f>
        <v>0</v>
      </c>
    </row>
    <row r="33" spans="1:16" ht="15.75" thickBot="1" x14ac:dyDescent="0.3">
      <c r="A33" s="33"/>
      <c r="B33" s="33"/>
      <c r="C33" s="33"/>
      <c r="D33" s="33"/>
      <c r="G33" s="33"/>
      <c r="H33" s="33"/>
      <c r="I33" s="33"/>
      <c r="J33" s="33"/>
      <c r="M33" s="33"/>
      <c r="N33" s="33"/>
      <c r="O33" s="33"/>
      <c r="P33" s="33"/>
    </row>
    <row r="34" spans="1:16" x14ac:dyDescent="0.25">
      <c r="A34" s="27" t="s">
        <v>15</v>
      </c>
      <c r="B34" s="28"/>
      <c r="C34" s="28"/>
      <c r="D34" s="29"/>
      <c r="G34" s="27" t="s">
        <v>15</v>
      </c>
      <c r="H34" s="28"/>
      <c r="I34" s="28"/>
      <c r="J34" s="29"/>
      <c r="M34" s="27" t="s">
        <v>15</v>
      </c>
      <c r="N34" s="28"/>
      <c r="O34" s="28"/>
      <c r="P34" s="29"/>
    </row>
    <row r="35" spans="1:16" x14ac:dyDescent="0.25">
      <c r="A35" s="2"/>
      <c r="B35" s="1" t="s">
        <v>10</v>
      </c>
      <c r="C35" s="1" t="s">
        <v>13</v>
      </c>
      <c r="D35" s="3" t="s">
        <v>4</v>
      </c>
      <c r="G35" s="2"/>
      <c r="H35" s="1" t="s">
        <v>10</v>
      </c>
      <c r="I35" s="1" t="s">
        <v>13</v>
      </c>
      <c r="J35" s="3" t="s">
        <v>4</v>
      </c>
      <c r="M35" s="2"/>
      <c r="N35" s="1" t="s">
        <v>10</v>
      </c>
      <c r="O35" s="1" t="s">
        <v>13</v>
      </c>
      <c r="P35" s="3" t="s">
        <v>4</v>
      </c>
    </row>
    <row r="36" spans="1:16" x14ac:dyDescent="0.25">
      <c r="A36" s="2" t="s">
        <v>5</v>
      </c>
      <c r="B36" s="9">
        <f>B13*1.3</f>
        <v>0</v>
      </c>
      <c r="C36" s="1">
        <v>365</v>
      </c>
      <c r="D36" s="5">
        <f>B36*C36</f>
        <v>0</v>
      </c>
      <c r="G36" s="2" t="s">
        <v>5</v>
      </c>
      <c r="H36" s="9">
        <f>H13*1.3</f>
        <v>0</v>
      </c>
      <c r="I36" s="1">
        <v>45</v>
      </c>
      <c r="J36" s="5">
        <f>H36*I36</f>
        <v>0</v>
      </c>
      <c r="M36" s="2" t="s">
        <v>5</v>
      </c>
      <c r="N36" s="9">
        <f>N13*1.3</f>
        <v>0</v>
      </c>
      <c r="O36" s="1">
        <v>20</v>
      </c>
      <c r="P36" s="5">
        <f>N36*O36</f>
        <v>0</v>
      </c>
    </row>
    <row r="37" spans="1:16" ht="15.75" thickBot="1" x14ac:dyDescent="0.3">
      <c r="A37" s="31" t="s">
        <v>12</v>
      </c>
      <c r="B37" s="32"/>
      <c r="C37" s="32"/>
      <c r="D37" s="7">
        <f>SUM(D36)</f>
        <v>0</v>
      </c>
      <c r="G37" s="31" t="s">
        <v>12</v>
      </c>
      <c r="H37" s="32"/>
      <c r="I37" s="32"/>
      <c r="J37" s="7">
        <f>SUM(J36)</f>
        <v>0</v>
      </c>
      <c r="M37" s="31" t="s">
        <v>12</v>
      </c>
      <c r="N37" s="32"/>
      <c r="O37" s="32"/>
      <c r="P37" s="7">
        <f>SUM(P36)</f>
        <v>0</v>
      </c>
    </row>
    <row r="38" spans="1:16" ht="15.75" thickBot="1" x14ac:dyDescent="0.3">
      <c r="A38" s="33"/>
      <c r="B38" s="33"/>
      <c r="C38" s="33"/>
      <c r="D38" s="33"/>
      <c r="G38" s="33"/>
      <c r="H38" s="33"/>
      <c r="I38" s="33"/>
      <c r="J38" s="33"/>
      <c r="M38" s="33"/>
      <c r="N38" s="33"/>
      <c r="O38" s="33"/>
      <c r="P38" s="33"/>
    </row>
    <row r="39" spans="1:16" x14ac:dyDescent="0.25">
      <c r="A39" s="27" t="s">
        <v>32</v>
      </c>
      <c r="B39" s="28"/>
      <c r="C39" s="28"/>
      <c r="D39" s="29"/>
      <c r="G39" s="27" t="s">
        <v>32</v>
      </c>
      <c r="H39" s="28"/>
      <c r="I39" s="28"/>
      <c r="J39" s="29"/>
      <c r="M39" s="27" t="s">
        <v>32</v>
      </c>
      <c r="N39" s="28"/>
      <c r="O39" s="28"/>
      <c r="P39" s="29"/>
    </row>
    <row r="40" spans="1:16" x14ac:dyDescent="0.25">
      <c r="A40" s="2"/>
      <c r="B40" s="1" t="s">
        <v>10</v>
      </c>
      <c r="C40" s="1" t="s">
        <v>13</v>
      </c>
      <c r="D40" s="3" t="s">
        <v>4</v>
      </c>
      <c r="G40" s="2"/>
      <c r="H40" s="1" t="s">
        <v>10</v>
      </c>
      <c r="I40" s="1" t="s">
        <v>13</v>
      </c>
      <c r="J40" s="3" t="s">
        <v>4</v>
      </c>
      <c r="M40" s="2"/>
      <c r="N40" s="1" t="s">
        <v>10</v>
      </c>
      <c r="O40" s="1" t="s">
        <v>13</v>
      </c>
      <c r="P40" s="3" t="s">
        <v>4</v>
      </c>
    </row>
    <row r="41" spans="1:16" x14ac:dyDescent="0.25">
      <c r="A41" s="2" t="s">
        <v>6</v>
      </c>
      <c r="B41" s="9">
        <f>B18*1.3</f>
        <v>0</v>
      </c>
      <c r="C41" s="1">
        <v>365</v>
      </c>
      <c r="D41" s="5">
        <f>B41*C41</f>
        <v>0</v>
      </c>
      <c r="G41" s="2" t="s">
        <v>6</v>
      </c>
      <c r="H41" s="9">
        <f>H18*1.3</f>
        <v>0</v>
      </c>
      <c r="I41" s="1">
        <v>44</v>
      </c>
      <c r="J41" s="5">
        <f>H41*I41</f>
        <v>0</v>
      </c>
      <c r="M41" s="2" t="s">
        <v>6</v>
      </c>
      <c r="N41" s="9">
        <f>N18*1.3</f>
        <v>0</v>
      </c>
      <c r="O41" s="1">
        <v>16</v>
      </c>
      <c r="P41" s="5">
        <f>N41*O41</f>
        <v>0</v>
      </c>
    </row>
    <row r="42" spans="1:16" ht="15.75" thickBot="1" x14ac:dyDescent="0.3">
      <c r="A42" s="31" t="s">
        <v>12</v>
      </c>
      <c r="B42" s="32"/>
      <c r="C42" s="32"/>
      <c r="D42" s="7">
        <f>SUM(D41)</f>
        <v>0</v>
      </c>
      <c r="G42" s="31" t="s">
        <v>12</v>
      </c>
      <c r="H42" s="32"/>
      <c r="I42" s="32"/>
      <c r="J42" s="7">
        <f>SUM(J41)</f>
        <v>0</v>
      </c>
      <c r="M42" s="31" t="s">
        <v>12</v>
      </c>
      <c r="N42" s="32"/>
      <c r="O42" s="32"/>
      <c r="P42" s="7">
        <f>SUM(P41)</f>
        <v>0</v>
      </c>
    </row>
    <row r="43" spans="1:16" ht="15.75" thickBot="1" x14ac:dyDescent="0.3"/>
    <row r="44" spans="1:16" x14ac:dyDescent="0.25">
      <c r="A44" s="27" t="s">
        <v>24</v>
      </c>
      <c r="B44" s="28"/>
      <c r="C44" s="28"/>
      <c r="D44" s="29"/>
      <c r="G44" s="27" t="s">
        <v>24</v>
      </c>
      <c r="H44" s="28"/>
      <c r="I44" s="28"/>
      <c r="J44" s="29"/>
      <c r="M44" s="27" t="s">
        <v>24</v>
      </c>
      <c r="N44" s="28"/>
      <c r="O44" s="28"/>
      <c r="P44" s="29"/>
    </row>
    <row r="45" spans="1:16" x14ac:dyDescent="0.25">
      <c r="A45" s="2"/>
      <c r="B45" s="1" t="s">
        <v>8</v>
      </c>
      <c r="C45" s="1" t="s">
        <v>3</v>
      </c>
      <c r="D45" s="3" t="s">
        <v>4</v>
      </c>
      <c r="G45" s="2"/>
      <c r="H45" s="1" t="s">
        <v>8</v>
      </c>
      <c r="I45" s="1" t="s">
        <v>3</v>
      </c>
      <c r="J45" s="3" t="s">
        <v>4</v>
      </c>
      <c r="M45" s="2"/>
      <c r="N45" s="1" t="s">
        <v>8</v>
      </c>
      <c r="O45" s="1" t="s">
        <v>3</v>
      </c>
      <c r="P45" s="3" t="s">
        <v>4</v>
      </c>
    </row>
    <row r="46" spans="1:16" x14ac:dyDescent="0.25">
      <c r="A46" s="2" t="s">
        <v>0</v>
      </c>
      <c r="B46" s="8">
        <f>B6*1.15</f>
        <v>0</v>
      </c>
      <c r="C46" s="1">
        <v>50000</v>
      </c>
      <c r="D46" s="4">
        <f>B46*C46</f>
        <v>0</v>
      </c>
      <c r="G46" s="2" t="s">
        <v>0</v>
      </c>
      <c r="H46" s="8">
        <f>H6*1.15</f>
        <v>0</v>
      </c>
      <c r="I46" s="1">
        <v>20000</v>
      </c>
      <c r="J46" s="4">
        <f>H46*I46</f>
        <v>0</v>
      </c>
      <c r="M46" s="2" t="s">
        <v>0</v>
      </c>
      <c r="N46" s="8">
        <f>N6*1.15</f>
        <v>0</v>
      </c>
      <c r="O46" s="1">
        <v>10000</v>
      </c>
      <c r="P46" s="4">
        <f>N46*O46</f>
        <v>0</v>
      </c>
    </row>
    <row r="47" spans="1:16" x14ac:dyDescent="0.25">
      <c r="A47" s="2" t="s">
        <v>1</v>
      </c>
      <c r="B47" s="8">
        <f>B7*1.15</f>
        <v>0</v>
      </c>
      <c r="C47" s="1">
        <v>44999</v>
      </c>
      <c r="D47" s="4">
        <f t="shared" ref="D47:D48" si="6">B47*C47</f>
        <v>0</v>
      </c>
      <c r="G47" s="2" t="s">
        <v>1</v>
      </c>
      <c r="H47" s="8">
        <f>H7*1.15</f>
        <v>0</v>
      </c>
      <c r="I47" s="1">
        <v>10000</v>
      </c>
      <c r="J47" s="4">
        <f t="shared" ref="J47:J48" si="7">H47*I47</f>
        <v>0</v>
      </c>
      <c r="M47" s="2" t="s">
        <v>1</v>
      </c>
      <c r="N47" s="8">
        <f>N7*1.15</f>
        <v>0</v>
      </c>
      <c r="O47" s="1">
        <v>5000</v>
      </c>
      <c r="P47" s="4">
        <f t="shared" ref="P47:P48" si="8">N47*O47</f>
        <v>0</v>
      </c>
    </row>
    <row r="48" spans="1:16" x14ac:dyDescent="0.25">
      <c r="A48" s="2" t="s">
        <v>2</v>
      </c>
      <c r="B48" s="8">
        <f>B8*1.15</f>
        <v>0</v>
      </c>
      <c r="C48" s="1">
        <v>50000</v>
      </c>
      <c r="D48" s="4">
        <f t="shared" si="6"/>
        <v>0</v>
      </c>
      <c r="G48" s="2" t="s">
        <v>2</v>
      </c>
      <c r="H48" s="8">
        <f>H8*1.15</f>
        <v>0</v>
      </c>
      <c r="I48" s="1">
        <v>20000</v>
      </c>
      <c r="J48" s="4">
        <f t="shared" si="7"/>
        <v>0</v>
      </c>
      <c r="M48" s="2" t="s">
        <v>2</v>
      </c>
      <c r="N48" s="8">
        <f>N8*1.15</f>
        <v>0</v>
      </c>
      <c r="O48" s="1">
        <v>10000</v>
      </c>
      <c r="P48" s="4">
        <f t="shared" si="8"/>
        <v>0</v>
      </c>
    </row>
    <row r="49" spans="1:16" ht="15.75" thickBot="1" x14ac:dyDescent="0.3">
      <c r="A49" s="31" t="s">
        <v>12</v>
      </c>
      <c r="B49" s="32"/>
      <c r="C49" s="32"/>
      <c r="D49" s="6">
        <f>SUM(D46:D48)</f>
        <v>0</v>
      </c>
      <c r="G49" s="31" t="s">
        <v>12</v>
      </c>
      <c r="H49" s="32"/>
      <c r="I49" s="32"/>
      <c r="J49" s="6">
        <f>SUM(J46:J48)</f>
        <v>0</v>
      </c>
      <c r="M49" s="31" t="s">
        <v>12</v>
      </c>
      <c r="N49" s="32"/>
      <c r="O49" s="32"/>
      <c r="P49" s="6">
        <f>SUM(P46:P48)</f>
        <v>0</v>
      </c>
    </row>
    <row r="50" spans="1:16" ht="15.75" thickBot="1" x14ac:dyDescent="0.3"/>
    <row r="51" spans="1:16" ht="34.5" customHeight="1" x14ac:dyDescent="0.25">
      <c r="A51" s="34" t="s">
        <v>22</v>
      </c>
      <c r="B51" s="35"/>
      <c r="C51" s="35"/>
      <c r="D51" s="36"/>
      <c r="G51" s="34" t="s">
        <v>22</v>
      </c>
      <c r="H51" s="35"/>
      <c r="I51" s="35"/>
      <c r="J51" s="36"/>
      <c r="M51" s="34" t="s">
        <v>22</v>
      </c>
      <c r="N51" s="35"/>
      <c r="O51" s="35"/>
      <c r="P51" s="36"/>
    </row>
    <row r="52" spans="1:16" x14ac:dyDescent="0.25">
      <c r="A52" s="2"/>
      <c r="B52" s="1" t="s">
        <v>18</v>
      </c>
      <c r="C52" s="1" t="s">
        <v>19</v>
      </c>
      <c r="D52" s="3" t="s">
        <v>20</v>
      </c>
      <c r="G52" s="2"/>
      <c r="H52" s="1" t="s">
        <v>18</v>
      </c>
      <c r="I52" s="1" t="s">
        <v>19</v>
      </c>
      <c r="J52" s="3" t="s">
        <v>20</v>
      </c>
      <c r="M52" s="2"/>
      <c r="N52" s="1" t="s">
        <v>18</v>
      </c>
      <c r="O52" s="1" t="s">
        <v>19</v>
      </c>
      <c r="P52" s="3" t="s">
        <v>20</v>
      </c>
    </row>
    <row r="53" spans="1:16" x14ac:dyDescent="0.25">
      <c r="A53" s="2" t="s">
        <v>21</v>
      </c>
      <c r="B53" s="12">
        <f>B23*1.11</f>
        <v>0</v>
      </c>
      <c r="C53" s="1">
        <v>6</v>
      </c>
      <c r="D53" s="10">
        <f>B53*C53</f>
        <v>0</v>
      </c>
      <c r="G53" s="2" t="s">
        <v>21</v>
      </c>
      <c r="H53" s="12">
        <f>H23*1.11</f>
        <v>0</v>
      </c>
      <c r="I53" s="1">
        <v>5</v>
      </c>
      <c r="J53" s="10">
        <f>H53*I53</f>
        <v>0</v>
      </c>
      <c r="M53" s="2" t="s">
        <v>21</v>
      </c>
      <c r="N53" s="12">
        <f>N23*1.11</f>
        <v>0</v>
      </c>
      <c r="O53" s="1">
        <v>4</v>
      </c>
      <c r="P53" s="10">
        <f>N53*O53</f>
        <v>0</v>
      </c>
    </row>
    <row r="54" spans="1:16" ht="15.75" thickBot="1" x14ac:dyDescent="0.3">
      <c r="A54" s="31" t="s">
        <v>12</v>
      </c>
      <c r="B54" s="32"/>
      <c r="C54" s="32"/>
      <c r="D54" s="11">
        <f>SUM(D53)</f>
        <v>0</v>
      </c>
      <c r="G54" s="31" t="s">
        <v>12</v>
      </c>
      <c r="H54" s="32"/>
      <c r="I54" s="32"/>
      <c r="J54" s="14">
        <f>SUM(J53)</f>
        <v>0</v>
      </c>
      <c r="M54" s="31" t="s">
        <v>12</v>
      </c>
      <c r="N54" s="32"/>
      <c r="O54" s="32"/>
      <c r="P54" s="14">
        <f>SUM(P53)</f>
        <v>0</v>
      </c>
    </row>
    <row r="56" spans="1:16" ht="15.75" thickBot="1" x14ac:dyDescent="0.3"/>
    <row r="57" spans="1:16" ht="15.75" thickBot="1" x14ac:dyDescent="0.3">
      <c r="A57" s="38" t="s">
        <v>16</v>
      </c>
      <c r="B57" s="39"/>
      <c r="C57" s="39"/>
      <c r="D57" s="15">
        <f>D9+D14+D19+D32+D37+D42+D49+D54</f>
        <v>0</v>
      </c>
      <c r="G57" s="38" t="s">
        <v>16</v>
      </c>
      <c r="H57" s="39"/>
      <c r="I57" s="39"/>
      <c r="J57" s="15">
        <f>J9+J14+J19+J32+J37+J42+J49+J54</f>
        <v>0</v>
      </c>
      <c r="M57" s="38" t="s">
        <v>16</v>
      </c>
      <c r="N57" s="39"/>
      <c r="O57" s="39"/>
      <c r="P57" s="15">
        <f>P9+P14+P19+P32+P37+P42+P49+P54</f>
        <v>0</v>
      </c>
    </row>
    <row r="60" spans="1:16" ht="15.75" thickBot="1" x14ac:dyDescent="0.3"/>
    <row r="61" spans="1:16" ht="15.75" thickBot="1" x14ac:dyDescent="0.3">
      <c r="A61" s="40" t="s">
        <v>26</v>
      </c>
      <c r="B61" s="41"/>
      <c r="C61" s="41"/>
      <c r="D61" s="13">
        <f>D57+J57+P57</f>
        <v>0</v>
      </c>
    </row>
    <row r="64" spans="1:16" ht="21" x14ac:dyDescent="0.35">
      <c r="A64" s="37" t="s">
        <v>30</v>
      </c>
      <c r="B64" s="37"/>
    </row>
    <row r="65" spans="1:2" x14ac:dyDescent="0.25">
      <c r="A65" s="19" t="s">
        <v>27</v>
      </c>
      <c r="B65" s="21">
        <v>6.875</v>
      </c>
    </row>
    <row r="66" spans="1:2" x14ac:dyDescent="0.25">
      <c r="A66" s="20" t="s">
        <v>28</v>
      </c>
      <c r="B66" s="22">
        <v>218</v>
      </c>
    </row>
    <row r="67" spans="1:2" x14ac:dyDescent="0.25">
      <c r="A67" s="19" t="s">
        <v>29</v>
      </c>
      <c r="B67" s="21">
        <v>1500</v>
      </c>
    </row>
  </sheetData>
  <sheetProtection algorithmName="SHA-512" hashValue="wZkN6P5ovdcFEJj3BpDNttXh2e86Sns7zIGPniyffZgDX0P9a2fvI4QBTdaQodVqOP7ukjHuRe066VaMmwz5Gg==" saltValue="VjgVc9YZt4Nw2Y/EPfQq6A==" spinCount="100000" sheet="1" objects="1" scenarios="1"/>
  <mergeCells count="78">
    <mergeCell ref="A64:B64"/>
    <mergeCell ref="M49:O49"/>
    <mergeCell ref="M51:P51"/>
    <mergeCell ref="M54:O54"/>
    <mergeCell ref="M57:O57"/>
    <mergeCell ref="A61:C61"/>
    <mergeCell ref="G57:I57"/>
    <mergeCell ref="A49:C49"/>
    <mergeCell ref="A57:C57"/>
    <mergeCell ref="M44:P44"/>
    <mergeCell ref="M19:O19"/>
    <mergeCell ref="M21:P21"/>
    <mergeCell ref="M24:O24"/>
    <mergeCell ref="M27:P27"/>
    <mergeCell ref="M32:O32"/>
    <mergeCell ref="M33:P33"/>
    <mergeCell ref="M34:P34"/>
    <mergeCell ref="M37:O37"/>
    <mergeCell ref="M38:P38"/>
    <mergeCell ref="M39:P39"/>
    <mergeCell ref="M42:O42"/>
    <mergeCell ref="M14:O14"/>
    <mergeCell ref="M15:P15"/>
    <mergeCell ref="M16:P16"/>
    <mergeCell ref="G39:J39"/>
    <mergeCell ref="G27:J27"/>
    <mergeCell ref="G32:I32"/>
    <mergeCell ref="G33:J33"/>
    <mergeCell ref="G34:J34"/>
    <mergeCell ref="G37:I37"/>
    <mergeCell ref="G38:J38"/>
    <mergeCell ref="G14:I14"/>
    <mergeCell ref="G15:J15"/>
    <mergeCell ref="G16:J16"/>
    <mergeCell ref="G19:I19"/>
    <mergeCell ref="G21:J21"/>
    <mergeCell ref="G24:I24"/>
    <mergeCell ref="G42:I42"/>
    <mergeCell ref="G44:J44"/>
    <mergeCell ref="G49:I49"/>
    <mergeCell ref="G51:J51"/>
    <mergeCell ref="G54:I54"/>
    <mergeCell ref="A32:C32"/>
    <mergeCell ref="A27:D27"/>
    <mergeCell ref="A21:D21"/>
    <mergeCell ref="A24:C24"/>
    <mergeCell ref="A51:D51"/>
    <mergeCell ref="A33:D33"/>
    <mergeCell ref="A54:C54"/>
    <mergeCell ref="A34:D34"/>
    <mergeCell ref="A37:C37"/>
    <mergeCell ref="A38:D38"/>
    <mergeCell ref="A39:D39"/>
    <mergeCell ref="A42:C42"/>
    <mergeCell ref="A44:D44"/>
    <mergeCell ref="A14:C14"/>
    <mergeCell ref="A19:C19"/>
    <mergeCell ref="A10:D10"/>
    <mergeCell ref="A15:D15"/>
    <mergeCell ref="G11:J11"/>
    <mergeCell ref="A16:D16"/>
    <mergeCell ref="G10:J10"/>
    <mergeCell ref="A1:P1"/>
    <mergeCell ref="A2:D2"/>
    <mergeCell ref="A4:D4"/>
    <mergeCell ref="A3:D3"/>
    <mergeCell ref="A11:D11"/>
    <mergeCell ref="M11:P11"/>
    <mergeCell ref="M2:P2"/>
    <mergeCell ref="M3:P3"/>
    <mergeCell ref="M4:P4"/>
    <mergeCell ref="M9:O9"/>
    <mergeCell ref="M10:P10"/>
    <mergeCell ref="A9:C9"/>
    <mergeCell ref="G2:J2"/>
    <mergeCell ref="G3:J3"/>
    <mergeCell ref="G4:J4"/>
    <mergeCell ref="G9:I9"/>
  </mergeCells>
  <pageMargins left="0.7" right="0.7" top="0.75" bottom="0.75" header="0.3" footer="0.3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cp:lastPrinted>2019-01-16T16:17:32Z</cp:lastPrinted>
  <dcterms:created xsi:type="dcterms:W3CDTF">2019-01-16T14:48:52Z</dcterms:created>
  <dcterms:modified xsi:type="dcterms:W3CDTF">2019-03-08T13:08:28Z</dcterms:modified>
</cp:coreProperties>
</file>