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480" yWindow="465" windowWidth="28035" windowHeight="17175" tabRatio="449"/>
  </bookViews>
  <sheets>
    <sheet name="Elenco distributori " sheetId="1" r:id="rId1"/>
    <sheet name="Media coefficenti" sheetId="3" r:id="rId2"/>
    <sheet name="Criteri valutazione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0" i="1" l="1"/>
  <c r="R11" i="1"/>
  <c r="R12" i="1"/>
  <c r="R9" i="1"/>
  <c r="P7" i="1"/>
  <c r="P8" i="1"/>
  <c r="P9" i="1"/>
  <c r="P10" i="1"/>
  <c r="P11" i="1"/>
  <c r="P12" i="1"/>
  <c r="P6" i="1"/>
  <c r="N7" i="1"/>
  <c r="N8" i="1"/>
  <c r="N9" i="1"/>
  <c r="N10" i="1"/>
  <c r="N11" i="1"/>
  <c r="N12" i="1"/>
  <c r="N6" i="1"/>
  <c r="X7" i="1" l="1"/>
  <c r="V7" i="1"/>
  <c r="T7" i="1"/>
  <c r="R7" i="1"/>
  <c r="K7" i="1"/>
  <c r="X6" i="1"/>
  <c r="V6" i="1"/>
  <c r="T6" i="1"/>
  <c r="R6" i="1"/>
  <c r="K6" i="1"/>
  <c r="X9" i="1" l="1"/>
  <c r="X10" i="1"/>
  <c r="X11" i="1"/>
  <c r="X12" i="1"/>
  <c r="X8" i="1"/>
  <c r="H5" i="3" l="1"/>
  <c r="R8" i="1"/>
  <c r="K8" i="1"/>
  <c r="K9" i="1"/>
  <c r="K10" i="1"/>
  <c r="K11" i="1"/>
  <c r="K12" i="1"/>
  <c r="T8" i="1"/>
  <c r="V9" i="1"/>
  <c r="V10" i="1"/>
  <c r="V11" i="1"/>
  <c r="V12" i="1"/>
  <c r="V8" i="1"/>
  <c r="T12" i="1"/>
  <c r="T9" i="1"/>
  <c r="T10" i="1"/>
  <c r="T11" i="1"/>
  <c r="F5" i="3" l="1"/>
  <c r="F7" i="3" s="1"/>
  <c r="F9" i="3" s="1"/>
  <c r="C5" i="3"/>
  <c r="C7" i="3" s="1"/>
  <c r="C9" i="3" s="1"/>
  <c r="H7" i="3"/>
  <c r="H9" i="3" s="1"/>
  <c r="G5" i="3"/>
  <c r="G7" i="3" s="1"/>
  <c r="G9" i="3" s="1"/>
  <c r="E5" i="3"/>
  <c r="E7" i="3" s="1"/>
  <c r="E9" i="3" s="1"/>
  <c r="D5" i="3"/>
  <c r="D7" i="3" s="1"/>
  <c r="D9" i="3" s="1"/>
  <c r="B5" i="3"/>
  <c r="B7" i="3" s="1"/>
  <c r="B9" i="3" s="1"/>
  <c r="I9" i="3" l="1"/>
</calcChain>
</file>

<file path=xl/sharedStrings.xml><?xml version="1.0" encoding="utf-8"?>
<sst xmlns="http://schemas.openxmlformats.org/spreadsheetml/2006/main" count="121" uniqueCount="80">
  <si>
    <t>Classe energetica</t>
  </si>
  <si>
    <t>A++</t>
  </si>
  <si>
    <t>A+</t>
  </si>
  <si>
    <t>A</t>
  </si>
  <si>
    <t>B</t>
  </si>
  <si>
    <t>C</t>
  </si>
  <si>
    <t>D</t>
  </si>
  <si>
    <t>E</t>
  </si>
  <si>
    <t>F</t>
  </si>
  <si>
    <t>G</t>
  </si>
  <si>
    <t>Anno di realizzazione</t>
  </si>
  <si>
    <t>Illuminazione</t>
  </si>
  <si>
    <t>LED</t>
  </si>
  <si>
    <t>Ad incandescenza</t>
  </si>
  <si>
    <t>Neon</t>
  </si>
  <si>
    <t>Lampadine a risparmio enegetico</t>
  </si>
  <si>
    <t>Tipologia di erogazione (caldo, freddo, misto, ecc..</t>
  </si>
  <si>
    <t>caldo</t>
  </si>
  <si>
    <t>freddo</t>
  </si>
  <si>
    <t>misto</t>
  </si>
  <si>
    <t>codifica</t>
  </si>
  <si>
    <t>LAMP</t>
  </si>
  <si>
    <t>NEON</t>
  </si>
  <si>
    <t>INCAND</t>
  </si>
  <si>
    <t>Modalità di distribuzione prodotto</t>
  </si>
  <si>
    <t>A caduta</t>
  </si>
  <si>
    <t>Via</t>
  </si>
  <si>
    <t>Edificio</t>
  </si>
  <si>
    <t>Coefficiente attributio</t>
  </si>
  <si>
    <t>Matricola distributore</t>
  </si>
  <si>
    <r>
      <t xml:space="preserve">Definizione area </t>
    </r>
    <r>
      <rPr>
        <sz val="11"/>
        <color theme="1"/>
        <rFont val="Calibri"/>
        <family val="2"/>
        <scheme val="minor"/>
      </rPr>
      <t>(</t>
    </r>
    <r>
      <rPr>
        <sz val="9"/>
        <color theme="1"/>
        <rFont val="Calibri"/>
        <family val="2"/>
        <scheme val="minor"/>
      </rPr>
      <t>dipartimento/area collettiva)</t>
    </r>
  </si>
  <si>
    <t>SOMMA COEFFICENTI</t>
  </si>
  <si>
    <t>MEDIA COEFFICENTI</t>
  </si>
  <si>
    <t>COEFFICENTI ATTRIBUITI</t>
  </si>
  <si>
    <t>COEFFICIENTE</t>
  </si>
  <si>
    <t>Piano</t>
  </si>
  <si>
    <t>NUOVO</t>
  </si>
  <si>
    <t>NUMERO DISTRIBUTORI</t>
  </si>
  <si>
    <t>Marca</t>
  </si>
  <si>
    <t>Modello</t>
  </si>
  <si>
    <t>Modello distributore proposto</t>
  </si>
  <si>
    <t>Blocco automatico erogazione a seguito di anomalia</t>
  </si>
  <si>
    <t>Blocco selettivo di una o più aree del distributore</t>
  </si>
  <si>
    <t>Blocco selettivo</t>
  </si>
  <si>
    <t>Blocco totale</t>
  </si>
  <si>
    <t>Nessun blocco</t>
  </si>
  <si>
    <t>Nessuna possibilità di blocco</t>
  </si>
  <si>
    <t>Modalità di erogazione per distibutori bevande calde</t>
  </si>
  <si>
    <t>Possibilità di selezionare l'uso del proprio recipiente</t>
  </si>
  <si>
    <t>Nessuna possibilità di selezione (bicchierino a caduta automatica)</t>
  </si>
  <si>
    <t xml:space="preserve">Possibilità selezione </t>
  </si>
  <si>
    <t>Nessuna possibilità</t>
  </si>
  <si>
    <t>A2)
Classe energetica</t>
  </si>
  <si>
    <t>A1)
Stato del distributore</t>
  </si>
  <si>
    <t>A3)
Tipologia di illuminazione</t>
  </si>
  <si>
    <r>
      <t xml:space="preserve">A4)
Tipo erogazione </t>
    </r>
    <r>
      <rPr>
        <sz val="9"/>
        <color theme="1"/>
        <rFont val="Calibri"/>
        <family val="2"/>
        <scheme val="minor"/>
      </rPr>
      <t>(indicare valore solo per misto e freddo)</t>
    </r>
  </si>
  <si>
    <t xml:space="preserve">A5)
Blocco automatico </t>
  </si>
  <si>
    <t xml:space="preserve">A6)
Modalità di erogazione per distributori di bevande calde </t>
  </si>
  <si>
    <t xml:space="preserve">A4)
Tipo erogazione </t>
  </si>
  <si>
    <t>PUNTEGGIO CRITERIO TECNICO</t>
  </si>
  <si>
    <t>PUNTEGGIO ASSEGNATO</t>
  </si>
  <si>
    <t xml:space="preserve">Modello offerta tecnica LOTTO: </t>
  </si>
  <si>
    <t>area collettiva</t>
  </si>
  <si>
    <t>TOTALE PUNTEGGI AUTOMATICI ASSEGNATI</t>
  </si>
  <si>
    <t>Assistita</t>
  </si>
  <si>
    <t>Erogazione prodotto all'utente assistita (non a caduta)</t>
  </si>
  <si>
    <t>Usato 2018</t>
  </si>
  <si>
    <t>Usato 2017</t>
  </si>
  <si>
    <t>Usato 2016-2015</t>
  </si>
  <si>
    <t>Usato 2014-2013</t>
  </si>
  <si>
    <t>Usato &lt; 2013 (oppure usato senza indicazione del numero di matricola</t>
  </si>
  <si>
    <t xml:space="preserve"> A caduta</t>
  </si>
  <si>
    <t>Differenziato</t>
  </si>
  <si>
    <t>Non differenziato</t>
  </si>
  <si>
    <t xml:space="preserve">Dimensione del bicchiere in funzione della bevanda erogata per distributori di bevande calde </t>
  </si>
  <si>
    <t>Dimensione differenziata del bicchiere in funzione della bevanda erogata (caffè o the)</t>
  </si>
  <si>
    <t>Bicchiere standard per tutte le erogazioni di bevande calde</t>
  </si>
  <si>
    <t xml:space="preserve">A7)
Dimensione del bicchiere in funzione della bevanda erogata per distributori di bevande calde </t>
  </si>
  <si>
    <t>Città</t>
  </si>
  <si>
    <t>MANTOVA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</si>
</sst>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3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name val="Calibri"/>
      <family val="2"/>
      <scheme val="minor"/>
    </font>
    <font>
      <sz val="4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0">
    <xf numFmtId="0" fontId="0" fillId="0" borderId="0" xfId="0"/>
    <xf numFmtId="0" fontId="4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0" fontId="0" fillId="5" borderId="1" xfId="0" applyFill="1" applyBorder="1" applyProtection="1"/>
    <xf numFmtId="0" fontId="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8" fillId="10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6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18" fillId="2" borderId="0" xfId="0" applyFont="1" applyFill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/>
    </xf>
    <xf numFmtId="0" fontId="19" fillId="5" borderId="1" xfId="0" applyFont="1" applyFill="1" applyBorder="1" applyProtection="1">
      <protection locked="0"/>
    </xf>
    <xf numFmtId="0" fontId="17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9" fillId="8" borderId="1" xfId="0" applyFont="1" applyFill="1" applyBorder="1" applyProtection="1"/>
    <xf numFmtId="0" fontId="0" fillId="5" borderId="1" xfId="0" applyFont="1" applyFill="1" applyBorder="1" applyAlignment="1" applyProtection="1">
      <alignment horizontal="center"/>
    </xf>
    <xf numFmtId="0" fontId="13" fillId="7" borderId="10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3" borderId="13" xfId="0" applyFont="1" applyFill="1" applyBorder="1" applyAlignment="1">
      <alignment horizontal="center" vertical="center" wrapText="1"/>
    </xf>
    <xf numFmtId="0" fontId="0" fillId="5" borderId="13" xfId="0" applyFill="1" applyBorder="1" applyProtection="1">
      <protection locked="0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2" borderId="0" xfId="0" applyFill="1" applyBorder="1" applyAlignment="1" applyProtection="1"/>
    <xf numFmtId="0" fontId="18" fillId="2" borderId="0" xfId="0" applyFont="1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Alignment="1" applyProtection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</cellXfs>
  <cellStyles count="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Normale" xfId="0" builtinId="0"/>
  </cellStyles>
  <dxfs count="30"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</xdr:colOff>
      <xdr:row>1</xdr:row>
      <xdr:rowOff>52387</xdr:rowOff>
    </xdr:from>
    <xdr:ext cx="8489155" cy="1924050"/>
    <xdr:sp macro="" textlink="">
      <xdr:nvSpPr>
        <xdr:cNvPr id="2" name="CasellaDiTesto 1"/>
        <xdr:cNvSpPr txBox="1"/>
      </xdr:nvSpPr>
      <xdr:spPr>
        <a:xfrm>
          <a:off x="607219" y="897731"/>
          <a:ext cx="8489155" cy="192405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100"/>
            <a:t>PER IL CORRETTO FUNZIONAMENTO DEL FILE SI RICHIEDE LA COMPILAZIONE DEI</a:t>
          </a:r>
          <a:r>
            <a:rPr lang="it-IT" sz="1100" baseline="0"/>
            <a:t> CAMPI:</a:t>
          </a:r>
        </a:p>
        <a:p>
          <a:endParaRPr lang="it-IT" sz="1100" baseline="0"/>
        </a:p>
        <a:p>
          <a:r>
            <a:rPr lang="it-IT" sz="1100" baseline="0">
              <a:solidFill>
                <a:srgbClr val="FF0000"/>
              </a:solidFill>
            </a:rPr>
            <a:t>       MARCA E MODELLO DEL DISTRIBUTORE PROPOSTO</a:t>
          </a:r>
        </a:p>
        <a:p>
          <a:r>
            <a:rPr lang="it-IT" sz="1100" baseline="0">
              <a:solidFill>
                <a:srgbClr val="FF0000"/>
              </a:solidFill>
            </a:rPr>
            <a:t>A1) STATO DEL DISTRIBUTORE + NUMERO MATRICOLA (in caso di macchina usata)</a:t>
          </a:r>
        </a:p>
        <a:p>
          <a:r>
            <a:rPr lang="it-IT" sz="1100" baseline="0">
              <a:solidFill>
                <a:srgbClr val="FF0000"/>
              </a:solidFill>
            </a:rPr>
            <a:t>A2) CLASSE ENERGETICA</a:t>
          </a:r>
        </a:p>
        <a:p>
          <a:r>
            <a:rPr lang="it-IT" sz="1100" baseline="0">
              <a:solidFill>
                <a:srgbClr val="FF0000"/>
              </a:solidFill>
            </a:rPr>
            <a:t>A3) TIPO DI ILLUMINAZIONE</a:t>
          </a:r>
        </a:p>
        <a:p>
          <a:r>
            <a:rPr lang="it-IT" sz="1100" baseline="0">
              <a:solidFill>
                <a:srgbClr val="FF0000"/>
              </a:solidFill>
            </a:rPr>
            <a:t>A4) TIPO DI EROGAZIONE</a:t>
          </a:r>
        </a:p>
        <a:p>
          <a:r>
            <a:rPr lang="it-IT" sz="1100" baseline="0">
              <a:solidFill>
                <a:srgbClr val="FF0000"/>
              </a:solidFill>
            </a:rPr>
            <a:t>A5) BLOCCO AUTOMATICO DEL DISTRIBUTORE</a:t>
          </a:r>
        </a:p>
        <a:p>
          <a:r>
            <a:rPr lang="it-IT" sz="1100" baseline="0">
              <a:solidFill>
                <a:srgbClr val="FF0000"/>
              </a:solidFill>
            </a:rPr>
            <a:t>A6) MODALITà DI EROGAZIONE PER DISTRIBUTORI DI BEVANDE CALDE</a:t>
          </a:r>
        </a:p>
        <a:p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A7)DIMENSIONE DEL BICCHIERE IN FUNZIONE DELLA BEVANDA EROGATA PER DISTRIBUTORI DI BEVANDE CALDE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12"/>
  <sheetViews>
    <sheetView tabSelected="1" zoomScale="80" zoomScaleNormal="80" workbookViewId="0">
      <selection activeCell="W6" sqref="W6:W8"/>
    </sheetView>
  </sheetViews>
  <sheetFormatPr defaultColWidth="8.85546875" defaultRowHeight="15.75" x14ac:dyDescent="0.25"/>
  <cols>
    <col min="1" max="1" width="8.85546875" style="55"/>
    <col min="2" max="2" width="37.140625" style="2" customWidth="1"/>
    <col min="3" max="3" width="13.42578125" style="2" customWidth="1"/>
    <col min="4" max="4" width="15" style="2" customWidth="1"/>
    <col min="5" max="5" width="17.140625" style="2" hidden="1" customWidth="1"/>
    <col min="6" max="6" width="11.42578125" style="2" hidden="1" customWidth="1"/>
    <col min="7" max="7" width="17" style="2" hidden="1" customWidth="1"/>
    <col min="8" max="8" width="15.42578125" style="2" customWidth="1"/>
    <col min="9" max="9" width="16.42578125" style="2" customWidth="1"/>
    <col min="10" max="10" width="23.42578125" style="2" customWidth="1"/>
    <col min="11" max="11" width="12.42578125" style="2" customWidth="1"/>
    <col min="12" max="12" width="18.42578125" style="23" customWidth="1"/>
    <col min="13" max="13" width="15.28515625" style="23" customWidth="1"/>
    <col min="14" max="14" width="12.28515625" style="5" customWidth="1"/>
    <col min="15" max="15" width="14.28515625" style="23" customWidth="1"/>
    <col min="16" max="16" width="12.42578125" style="2" customWidth="1"/>
    <col min="17" max="17" width="16.42578125" style="23" customWidth="1"/>
    <col min="18" max="18" width="12.28515625" style="2" customWidth="1"/>
    <col min="19" max="19" width="16.140625" style="23" customWidth="1"/>
    <col min="20" max="20" width="12" style="2" customWidth="1"/>
    <col min="21" max="21" width="20.85546875" style="23" customWidth="1"/>
    <col min="22" max="22" width="14.85546875" style="2" customWidth="1"/>
    <col min="23" max="23" width="23.7109375" style="2" customWidth="1"/>
    <col min="24" max="24" width="18.140625" style="2" customWidth="1"/>
    <col min="25" max="16384" width="8.85546875" style="2"/>
  </cols>
  <sheetData>
    <row r="1" spans="1:24" s="1" customFormat="1" ht="66.75" customHeight="1" x14ac:dyDescent="0.25">
      <c r="A1" s="54"/>
      <c r="B1" s="66" t="s">
        <v>61</v>
      </c>
      <c r="C1" s="67"/>
      <c r="D1" s="67"/>
      <c r="E1" s="67"/>
      <c r="F1" s="67"/>
      <c r="G1" s="67"/>
      <c r="H1" s="67"/>
      <c r="I1" s="67"/>
      <c r="J1" s="67"/>
      <c r="K1" s="34">
        <v>4</v>
      </c>
      <c r="L1" s="60" t="s">
        <v>79</v>
      </c>
      <c r="M1" s="61"/>
      <c r="N1" s="61"/>
      <c r="O1" s="61"/>
      <c r="P1" s="61"/>
      <c r="Q1" s="59"/>
      <c r="R1" s="35"/>
      <c r="S1" s="35"/>
      <c r="U1" s="22"/>
    </row>
    <row r="2" spans="1:24" s="1" customFormat="1" ht="126.75" customHeight="1" x14ac:dyDescent="0.25">
      <c r="A2" s="54"/>
      <c r="B2" s="36"/>
      <c r="C2" s="37"/>
      <c r="D2" s="37"/>
      <c r="E2" s="37"/>
      <c r="F2" s="37"/>
      <c r="G2" s="37"/>
      <c r="H2" s="37"/>
      <c r="I2" s="37"/>
      <c r="J2" s="37"/>
      <c r="K2" s="38"/>
      <c r="L2" s="35"/>
      <c r="M2" s="35"/>
      <c r="N2" s="35"/>
      <c r="O2" s="35"/>
      <c r="P2" s="35"/>
      <c r="Q2" s="35"/>
      <c r="R2" s="35"/>
      <c r="S2" s="35"/>
      <c r="U2" s="22"/>
    </row>
    <row r="3" spans="1:24" s="1" customFormat="1" ht="48.75" customHeight="1" x14ac:dyDescent="0.25">
      <c r="A3" s="54"/>
      <c r="L3" s="22"/>
      <c r="M3" s="22"/>
      <c r="N3" s="4"/>
      <c r="O3" s="22"/>
      <c r="Q3" s="22"/>
      <c r="S3" s="22"/>
      <c r="U3" s="22"/>
    </row>
    <row r="4" spans="1:24" ht="57.95" customHeight="1" x14ac:dyDescent="0.25">
      <c r="B4" s="64" t="s">
        <v>40</v>
      </c>
      <c r="C4" s="65"/>
      <c r="D4" s="64" t="s">
        <v>78</v>
      </c>
      <c r="E4" s="64" t="s">
        <v>26</v>
      </c>
      <c r="F4" s="64" t="s">
        <v>27</v>
      </c>
      <c r="G4" s="64" t="s">
        <v>35</v>
      </c>
      <c r="H4" s="64" t="s">
        <v>30</v>
      </c>
      <c r="I4" s="64" t="s">
        <v>16</v>
      </c>
      <c r="J4" s="64" t="s">
        <v>53</v>
      </c>
      <c r="K4" s="64" t="s">
        <v>28</v>
      </c>
      <c r="L4" s="62" t="s">
        <v>29</v>
      </c>
      <c r="M4" s="62" t="s">
        <v>52</v>
      </c>
      <c r="N4" s="64" t="s">
        <v>28</v>
      </c>
      <c r="O4" s="62" t="s">
        <v>54</v>
      </c>
      <c r="P4" s="64" t="s">
        <v>28</v>
      </c>
      <c r="Q4" s="62" t="s">
        <v>55</v>
      </c>
      <c r="R4" s="64" t="s">
        <v>28</v>
      </c>
      <c r="S4" s="62" t="s">
        <v>56</v>
      </c>
      <c r="T4" s="64" t="s">
        <v>28</v>
      </c>
      <c r="U4" s="62" t="s">
        <v>57</v>
      </c>
      <c r="V4" s="64" t="s">
        <v>28</v>
      </c>
      <c r="W4" s="62" t="s">
        <v>77</v>
      </c>
      <c r="X4" s="64" t="s">
        <v>28</v>
      </c>
    </row>
    <row r="5" spans="1:24" ht="27" customHeight="1" x14ac:dyDescent="0.25">
      <c r="B5" s="52" t="s">
        <v>38</v>
      </c>
      <c r="C5" s="6" t="s">
        <v>39</v>
      </c>
      <c r="D5" s="65"/>
      <c r="E5" s="65"/>
      <c r="F5" s="65"/>
      <c r="G5" s="65"/>
      <c r="H5" s="65"/>
      <c r="I5" s="65"/>
      <c r="J5" s="65"/>
      <c r="K5" s="65"/>
      <c r="L5" s="63"/>
      <c r="M5" s="63"/>
      <c r="N5" s="65"/>
      <c r="O5" s="63"/>
      <c r="P5" s="65"/>
      <c r="Q5" s="63"/>
      <c r="R5" s="65"/>
      <c r="S5" s="63"/>
      <c r="T5" s="65"/>
      <c r="U5" s="63"/>
      <c r="V5" s="65"/>
      <c r="W5" s="63"/>
      <c r="X5" s="65"/>
    </row>
    <row r="6" spans="1:24" ht="14.25" customHeight="1" x14ac:dyDescent="0.25">
      <c r="A6" s="56">
        <v>1</v>
      </c>
      <c r="B6" s="53"/>
      <c r="C6" s="20"/>
      <c r="D6" s="21" t="s">
        <v>79</v>
      </c>
      <c r="E6" s="21"/>
      <c r="F6" s="21"/>
      <c r="G6" s="21"/>
      <c r="H6" s="44" t="s">
        <v>62</v>
      </c>
      <c r="I6" s="39" t="s">
        <v>17</v>
      </c>
      <c r="J6" s="40"/>
      <c r="K6" s="42" t="str">
        <f>IF(NOT(ISNA(VLOOKUP(J6,'Criteri valutazione'!$B$3:$C$8,2,FALSE))),VLOOKUP(J6,'Criteri valutazione'!$B$3:$C$8,2,FALSE),"MANCANTE")</f>
        <v>MANCANTE</v>
      </c>
      <c r="L6" s="41"/>
      <c r="M6" s="40"/>
      <c r="N6" s="18" t="str">
        <f>IF(NOT(ISNA(VLOOKUP(M6,'Criteri valutazione'!$B$11:$C19,2,FALSE))),VLOOKUP(M6,'Criteri valutazione'!$B$11:$C$19,2,FALSE),"MANCANTE")</f>
        <v>MANCANTE</v>
      </c>
      <c r="O6" s="40"/>
      <c r="P6" s="18" t="str">
        <f>IF(NOT(ISNA(VLOOKUP(O6,'Criteri valutazione'!$C$22:$D25,2,FALSE))),VLOOKUP(O6,'Criteri valutazione'!$C$22:$D$25,2,FALSE),"MANCANTE")</f>
        <v>MANCANTE</v>
      </c>
      <c r="Q6" s="43"/>
      <c r="R6" s="18" t="str">
        <f>IF(I6="caldo", "", IF(NOT(ISNA(VLOOKUP(Q6,'Criteri valutazione'!$C27:$D$28,2,FALSE))),VLOOKUP(Q6,'Criteri valutazione'!$C$28:$D$29,2,FALSE),"MANCANTE"))</f>
        <v/>
      </c>
      <c r="S6" s="40"/>
      <c r="T6" s="18" t="str">
        <f>IF(NOT(ISNA(VLOOKUP(S6,'Criteri valutazione'!$C$33:$D$35,2,FALSE))),VLOOKUP(S6,'Criteri valutazione'!$C$33:$D$35,2,FALSE),"MANCANTE")</f>
        <v>MANCANTE</v>
      </c>
      <c r="U6" s="40"/>
      <c r="V6" s="18" t="str">
        <f>IF(I6="freddo","", IF(I6="misto","", IF(I6="gelato","", IF(NOT(ISNA(VLOOKUP(U6,'Criteri valutazione'!$C$38:$D$39,2,FALSE))),VLOOKUP(U6,'Criteri valutazione'!$C$38:$D$39,2,FALSE),"MANCANTE"))))</f>
        <v>MANCANTE</v>
      </c>
      <c r="W6" s="40"/>
      <c r="X6" s="18" t="str">
        <f>IF(I6="freddo","", IF(I6="misto","", IF(I6="gelato","", IF(NOT(ISNA(VLOOKUP(W6,'Criteri valutazione'!$C$42:$D$43,2,FALSE))),VLOOKUP(W6,'Criteri valutazione'!$C$42:$D$43,2,FALSE),"MANCANTE"))))</f>
        <v>MANCANTE</v>
      </c>
    </row>
    <row r="7" spans="1:24" x14ac:dyDescent="0.25">
      <c r="A7" s="56">
        <v>2</v>
      </c>
      <c r="B7" s="53"/>
      <c r="C7" s="20"/>
      <c r="D7" s="21" t="s">
        <v>79</v>
      </c>
      <c r="E7" s="21"/>
      <c r="F7" s="21"/>
      <c r="G7" s="21"/>
      <c r="H7" s="44" t="s">
        <v>62</v>
      </c>
      <c r="I7" s="39" t="s">
        <v>17</v>
      </c>
      <c r="J7" s="40"/>
      <c r="K7" s="42" t="str">
        <f>IF(NOT(ISNA(VLOOKUP(J7,'Criteri valutazione'!$B$3:$C$8,2,FALSE))),VLOOKUP(J7,'Criteri valutazione'!$B$3:$C$8,2,FALSE),"MANCANTE")</f>
        <v>MANCANTE</v>
      </c>
      <c r="L7" s="41"/>
      <c r="M7" s="40"/>
      <c r="N7" s="18" t="str">
        <f>IF(NOT(ISNA(VLOOKUP(M7,'Criteri valutazione'!$B$11:$C20,2,FALSE))),VLOOKUP(M7,'Criteri valutazione'!$B$11:$C$19,2,FALSE),"MANCANTE")</f>
        <v>MANCANTE</v>
      </c>
      <c r="O7" s="40"/>
      <c r="P7" s="18" t="str">
        <f>IF(NOT(ISNA(VLOOKUP(O7,'Criteri valutazione'!$C$22:$D26,2,FALSE))),VLOOKUP(O7,'Criteri valutazione'!$C$22:$D$25,2,FALSE),"MANCANTE")</f>
        <v>MANCANTE</v>
      </c>
      <c r="Q7" s="43"/>
      <c r="R7" s="18" t="str">
        <f>IF(I7="caldo", "", IF(NOT(ISNA(VLOOKUP(Q7,'Criteri valutazione'!$C$28:$D28,2,FALSE))),VLOOKUP(Q7,'Criteri valutazione'!$C$28:$D$29,2,FALSE),"MANCANTE"))</f>
        <v/>
      </c>
      <c r="S7" s="40"/>
      <c r="T7" s="18" t="str">
        <f>IF(NOT(ISNA(VLOOKUP(S7,'Criteri valutazione'!$C$33:$D$35,2,FALSE))),VLOOKUP(S7,'Criteri valutazione'!$C$33:$D$35,2,FALSE),"MANCANTE")</f>
        <v>MANCANTE</v>
      </c>
      <c r="U7" s="40"/>
      <c r="V7" s="18" t="str">
        <f>IF(I7="freddo","", IF(I7="misto","", IF(I7="gelato","", IF(NOT(ISNA(VLOOKUP(U7,'Criteri valutazione'!$C$38:$D$39,2,FALSE))),VLOOKUP(U7,'Criteri valutazione'!$C$38:$D$39,2,FALSE),"MANCANTE"))))</f>
        <v>MANCANTE</v>
      </c>
      <c r="W7" s="40"/>
      <c r="X7" s="18" t="str">
        <f>IF(I7="freddo","", IF(I7="misto","", IF(I7="gelato","", IF(NOT(ISNA(VLOOKUP(W7,'Criteri valutazione'!$C$42:$D$43,2,FALSE))),VLOOKUP(W7,'Criteri valutazione'!$C$42:$D$43,2,FALSE),"MANCANTE"))))</f>
        <v>MANCANTE</v>
      </c>
    </row>
    <row r="8" spans="1:24" ht="14.25" customHeight="1" x14ac:dyDescent="0.25">
      <c r="A8" s="56">
        <v>3</v>
      </c>
      <c r="B8" s="53"/>
      <c r="C8" s="20"/>
      <c r="D8" s="21" t="s">
        <v>79</v>
      </c>
      <c r="E8" s="21"/>
      <c r="F8" s="21"/>
      <c r="G8" s="21"/>
      <c r="H8" s="44" t="s">
        <v>62</v>
      </c>
      <c r="I8" s="39" t="s">
        <v>17</v>
      </c>
      <c r="J8" s="40"/>
      <c r="K8" s="42" t="str">
        <f>IF(NOT(ISNA(VLOOKUP(J8,'Criteri valutazione'!$B$3:$C$8,2,FALSE))),VLOOKUP(J8,'Criteri valutazione'!$B$3:$C$8,2,FALSE),"MANCANTE")</f>
        <v>MANCANTE</v>
      </c>
      <c r="L8" s="41"/>
      <c r="M8" s="40"/>
      <c r="N8" s="18" t="str">
        <f>IF(NOT(ISNA(VLOOKUP(M8,'Criteri valutazione'!$B$11:$C21,2,FALSE))),VLOOKUP(M8,'Criteri valutazione'!$B$11:$C$19,2,FALSE),"MANCANTE")</f>
        <v>MANCANTE</v>
      </c>
      <c r="O8" s="40"/>
      <c r="P8" s="18" t="str">
        <f>IF(NOT(ISNA(VLOOKUP(O8,'Criteri valutazione'!$C$22:$D27,2,FALSE))),VLOOKUP(O8,'Criteri valutazione'!$C$22:$D$25,2,FALSE),"MANCANTE")</f>
        <v>MANCANTE</v>
      </c>
      <c r="Q8" s="43"/>
      <c r="R8" s="18" t="str">
        <f>IF(I8="caldo", "", IF(NOT(ISNA(VLOOKUP(Q8,'Criteri valutazione'!$C$28:$D29,2,FALSE))),VLOOKUP(Q8,'Criteri valutazione'!$C$28:$D$29,2,FALSE),"MANCANTE"))</f>
        <v/>
      </c>
      <c r="S8" s="40"/>
      <c r="T8" s="18" t="str">
        <f>IF(NOT(ISNA(VLOOKUP(S8,'Criteri valutazione'!$C$33:$D$35,2,FALSE))),VLOOKUP(S8,'Criteri valutazione'!$C$33:$D$35,2,FALSE),"MANCANTE")</f>
        <v>MANCANTE</v>
      </c>
      <c r="U8" s="40"/>
      <c r="V8" s="18" t="str">
        <f>IF(I8="freddo","", IF(I8="misto","", IF(I8="gelato","", IF(NOT(ISNA(VLOOKUP(U8,'Criteri valutazione'!$C$38:$D$39,2,FALSE))),VLOOKUP(U8,'Criteri valutazione'!$C$38:$D$39,2,FALSE),"MANCANTE"))))</f>
        <v>MANCANTE</v>
      </c>
      <c r="W8" s="40"/>
      <c r="X8" s="18" t="str">
        <f>IF(I8="freddo","", IF(I8="misto","", IF(I8="gelato","", IF(NOT(ISNA(VLOOKUP(W8,'Criteri valutazione'!$C$42:$D$43,2,FALSE))),VLOOKUP(W8,'Criteri valutazione'!$C$42:$D$43,2,FALSE),"MANCANTE"))))</f>
        <v>MANCANTE</v>
      </c>
    </row>
    <row r="9" spans="1:24" x14ac:dyDescent="0.25">
      <c r="A9" s="57">
        <v>1</v>
      </c>
      <c r="B9" s="53"/>
      <c r="C9" s="20"/>
      <c r="D9" s="21" t="s">
        <v>79</v>
      </c>
      <c r="E9" s="21"/>
      <c r="F9" s="21"/>
      <c r="G9" s="21"/>
      <c r="H9" s="44" t="s">
        <v>62</v>
      </c>
      <c r="I9" s="39" t="s">
        <v>18</v>
      </c>
      <c r="J9" s="40"/>
      <c r="K9" s="42" t="str">
        <f>IF(NOT(ISNA(VLOOKUP(J9,'Criteri valutazione'!$B$3:$C$8,2,FALSE))),VLOOKUP(J9,'Criteri valutazione'!$B$3:$C$8,2,FALSE),"MANCANTE")</f>
        <v>MANCANTE</v>
      </c>
      <c r="L9" s="41"/>
      <c r="M9" s="40"/>
      <c r="N9" s="18" t="str">
        <f>IF(NOT(ISNA(VLOOKUP(M9,'Criteri valutazione'!$B$11:$C22,2,FALSE))),VLOOKUP(M9,'Criteri valutazione'!$B$11:$C$19,2,FALSE),"MANCANTE")</f>
        <v>MANCANTE</v>
      </c>
      <c r="O9" s="40"/>
      <c r="P9" s="18" t="str">
        <f>IF(NOT(ISNA(VLOOKUP(O9,'Criteri valutazione'!$C$22:$D28,2,FALSE))),VLOOKUP(O9,'Criteri valutazione'!$C$22:$D$25,2,FALSE),"MANCANTE")</f>
        <v>MANCANTE</v>
      </c>
      <c r="Q9" s="40"/>
      <c r="R9" s="18" t="str">
        <f>IF(I9="caldo", "", IF(NOT(ISNA(VLOOKUP(Q9,'Criteri valutazione'!$C$28:$D29,2,FALSE))),VLOOKUP(Q9,'Criteri valutazione'!$C$28:$D$29,2,FALSE),"MANCANTE"))</f>
        <v>MANCANTE</v>
      </c>
      <c r="S9" s="40"/>
      <c r="T9" s="18" t="str">
        <f>IF(NOT(ISNA(VLOOKUP(S9,'Criteri valutazione'!$C$33:$D$35,2,FALSE))),VLOOKUP(S9,'Criteri valutazione'!$C$33:$D$35,2,FALSE),"MANCANTE")</f>
        <v>MANCANTE</v>
      </c>
      <c r="U9" s="43"/>
      <c r="V9" s="18" t="str">
        <f>IF(I9="freddo","", IF(I9="misto","", IF(I9="gelato","", IF(NOT(ISNA(VLOOKUP(U9,'Criteri valutazione'!$C$38:$D$39,2,FALSE))),VLOOKUP(U9,'Criteri valutazione'!$C$38:$D$39,2,FALSE),"MANCANTE"))))</f>
        <v/>
      </c>
      <c r="W9" s="43"/>
      <c r="X9" s="18" t="str">
        <f>IF(I9="freddo","", IF(I9="misto","", IF(I9="gelato","", IF(NOT(ISNA(VLOOKUP(W9,'Criteri valutazione'!$C$42:$D$43,2,FALSE))),VLOOKUP(W9,'Criteri valutazione'!$C$42:$D$43,2,FALSE),"MANCANTE"))))</f>
        <v/>
      </c>
    </row>
    <row r="10" spans="1:24" x14ac:dyDescent="0.25">
      <c r="A10" s="57">
        <v>2</v>
      </c>
      <c r="B10" s="53"/>
      <c r="C10" s="20"/>
      <c r="D10" s="21" t="s">
        <v>79</v>
      </c>
      <c r="E10" s="21"/>
      <c r="F10" s="21"/>
      <c r="G10" s="21"/>
      <c r="H10" s="44" t="s">
        <v>62</v>
      </c>
      <c r="I10" s="39" t="s">
        <v>18</v>
      </c>
      <c r="J10" s="40"/>
      <c r="K10" s="42" t="str">
        <f>IF(NOT(ISNA(VLOOKUP(J10,'Criteri valutazione'!$B$3:$C$8,2,FALSE))),VLOOKUP(J10,'Criteri valutazione'!$B$3:$C$8,2,FALSE),"MANCANTE")</f>
        <v>MANCANTE</v>
      </c>
      <c r="L10" s="41"/>
      <c r="M10" s="40"/>
      <c r="N10" s="18" t="str">
        <f>IF(NOT(ISNA(VLOOKUP(M10,'Criteri valutazione'!$B$11:$C23,2,FALSE))),VLOOKUP(M10,'Criteri valutazione'!$B$11:$C$19,2,FALSE),"MANCANTE")</f>
        <v>MANCANTE</v>
      </c>
      <c r="O10" s="40"/>
      <c r="P10" s="18" t="str">
        <f>IF(NOT(ISNA(VLOOKUP(O10,'Criteri valutazione'!$C$22:$D29,2,FALSE))),VLOOKUP(O10,'Criteri valutazione'!$C$22:$D$25,2,FALSE),"MANCANTE")</f>
        <v>MANCANTE</v>
      </c>
      <c r="Q10" s="40"/>
      <c r="R10" s="18" t="str">
        <f>IF(I10="caldo", "", IF(NOT(ISNA(VLOOKUP(Q10,'Criteri valutazione'!$C$28:$D30,2,FALSE))),VLOOKUP(Q10,'Criteri valutazione'!$C$28:$D$29,2,FALSE),"MANCANTE"))</f>
        <v>MANCANTE</v>
      </c>
      <c r="S10" s="40"/>
      <c r="T10" s="18" t="str">
        <f>IF(NOT(ISNA(VLOOKUP(S10,'Criteri valutazione'!$C$33:$D$35,2,FALSE))),VLOOKUP(S10,'Criteri valutazione'!$C$33:$D$35,2,FALSE),"MANCANTE")</f>
        <v>MANCANTE</v>
      </c>
      <c r="U10" s="43"/>
      <c r="V10" s="18" t="str">
        <f>IF(I10="freddo","", IF(I10="misto","", IF(I10="gelato","", IF(NOT(ISNA(VLOOKUP(U10,'Criteri valutazione'!$C$38:$D$39,2,FALSE))),VLOOKUP(U10,'Criteri valutazione'!$C$38:$D$39,2,FALSE),"MANCANTE"))))</f>
        <v/>
      </c>
      <c r="W10" s="43"/>
      <c r="X10" s="18" t="str">
        <f>IF(I10="freddo","", IF(I10="misto","", IF(I10="gelato","", IF(NOT(ISNA(VLOOKUP(W10,'Criteri valutazione'!$C$42:$D$43,2,FALSE))),VLOOKUP(W10,'Criteri valutazione'!$C$42:$D$43,2,FALSE),"MANCANTE"))))</f>
        <v/>
      </c>
    </row>
    <row r="11" spans="1:24" x14ac:dyDescent="0.25">
      <c r="A11" s="58">
        <v>1</v>
      </c>
      <c r="B11" s="53"/>
      <c r="C11" s="20"/>
      <c r="D11" s="21" t="s">
        <v>79</v>
      </c>
      <c r="E11" s="21"/>
      <c r="F11" s="21"/>
      <c r="G11" s="21"/>
      <c r="H11" s="44" t="s">
        <v>62</v>
      </c>
      <c r="I11" s="39" t="s">
        <v>19</v>
      </c>
      <c r="J11" s="40"/>
      <c r="K11" s="42" t="str">
        <f>IF(NOT(ISNA(VLOOKUP(J11,'Criteri valutazione'!$B$3:$C$8,2,FALSE))),VLOOKUP(J11,'Criteri valutazione'!$B$3:$C$8,2,FALSE),"MANCANTE")</f>
        <v>MANCANTE</v>
      </c>
      <c r="L11" s="41"/>
      <c r="M11" s="40"/>
      <c r="N11" s="18" t="str">
        <f>IF(NOT(ISNA(VLOOKUP(M11,'Criteri valutazione'!$B$11:$C24,2,FALSE))),VLOOKUP(M11,'Criteri valutazione'!$B$11:$C$19,2,FALSE),"MANCANTE")</f>
        <v>MANCANTE</v>
      </c>
      <c r="O11" s="40"/>
      <c r="P11" s="18" t="str">
        <f>IF(NOT(ISNA(VLOOKUP(O11,'Criteri valutazione'!$C$22:$D30,2,FALSE))),VLOOKUP(O11,'Criteri valutazione'!$C$22:$D$25,2,FALSE),"MANCANTE")</f>
        <v>MANCANTE</v>
      </c>
      <c r="Q11" s="40"/>
      <c r="R11" s="18" t="str">
        <f>IF(I11="caldo", "", IF(NOT(ISNA(VLOOKUP(Q11,'Criteri valutazione'!$C$28:$D31,2,FALSE))),VLOOKUP(Q11,'Criteri valutazione'!$C$28:$D$29,2,FALSE),"MANCANTE"))</f>
        <v>MANCANTE</v>
      </c>
      <c r="S11" s="40"/>
      <c r="T11" s="18" t="str">
        <f>IF(NOT(ISNA(VLOOKUP(S11,'Criteri valutazione'!$C$33:$D$35,2,FALSE))),VLOOKUP(S11,'Criteri valutazione'!$C$33:$D$35,2,FALSE),"MANCANTE")</f>
        <v>MANCANTE</v>
      </c>
      <c r="U11" s="43"/>
      <c r="V11" s="18" t="str">
        <f>IF(I11="freddo","", IF(I11="misto","", IF(I11="gelato","", IF(NOT(ISNA(VLOOKUP(U11,'Criteri valutazione'!$C$38:$D$39,2,FALSE))),VLOOKUP(U11,'Criteri valutazione'!$C$38:$D$39,2,FALSE),"MANCANTE"))))</f>
        <v/>
      </c>
      <c r="W11" s="43"/>
      <c r="X11" s="18" t="str">
        <f>IF(I11="freddo","", IF(I11="misto","", IF(I11="gelato","", IF(NOT(ISNA(VLOOKUP(W11,'Criteri valutazione'!$C$42:$D$43,2,FALSE))),VLOOKUP(W11,'Criteri valutazione'!$C$42:$D$43,2,FALSE),"MANCANTE"))))</f>
        <v/>
      </c>
    </row>
    <row r="12" spans="1:24" x14ac:dyDescent="0.25">
      <c r="A12" s="58">
        <v>2</v>
      </c>
      <c r="B12" s="53"/>
      <c r="C12" s="20"/>
      <c r="D12" s="21" t="s">
        <v>79</v>
      </c>
      <c r="E12" s="21"/>
      <c r="F12" s="21"/>
      <c r="G12" s="21"/>
      <c r="H12" s="44" t="s">
        <v>62</v>
      </c>
      <c r="I12" s="39" t="s">
        <v>19</v>
      </c>
      <c r="J12" s="40"/>
      <c r="K12" s="42" t="str">
        <f>IF(NOT(ISNA(VLOOKUP(J12,'Criteri valutazione'!$B$3:$C$8,2,FALSE))),VLOOKUP(J12,'Criteri valutazione'!$B$3:$C$8,2,FALSE),"MANCANTE")</f>
        <v>MANCANTE</v>
      </c>
      <c r="L12" s="41"/>
      <c r="M12" s="40"/>
      <c r="N12" s="18" t="str">
        <f>IF(NOT(ISNA(VLOOKUP(M12,'Criteri valutazione'!$B$11:$C25,2,FALSE))),VLOOKUP(M12,'Criteri valutazione'!$B$11:$C$19,2,FALSE),"MANCANTE")</f>
        <v>MANCANTE</v>
      </c>
      <c r="O12" s="40"/>
      <c r="P12" s="18" t="str">
        <f>IF(NOT(ISNA(VLOOKUP(O12,'Criteri valutazione'!$C$22:$D31,2,FALSE))),VLOOKUP(O12,'Criteri valutazione'!$C$22:$D$25,2,FALSE),"MANCANTE")</f>
        <v>MANCANTE</v>
      </c>
      <c r="Q12" s="40"/>
      <c r="R12" s="18" t="str">
        <f>IF(I12="caldo", "", IF(NOT(ISNA(VLOOKUP(Q12,'Criteri valutazione'!$C$28:$D32,2,FALSE))),VLOOKUP(Q12,'Criteri valutazione'!$C$28:$D$29,2,FALSE),"MANCANTE"))</f>
        <v>MANCANTE</v>
      </c>
      <c r="S12" s="40"/>
      <c r="T12" s="18" t="str">
        <f>IF(NOT(ISNA(VLOOKUP(S12,'Criteri valutazione'!$C$33:$D$35,2,FALSE))),VLOOKUP(S12,'Criteri valutazione'!$C$33:$D$35,2,FALSE),"MANCANTE")</f>
        <v>MANCANTE</v>
      </c>
      <c r="U12" s="43"/>
      <c r="V12" s="18" t="str">
        <f>IF(I12="freddo","", IF(I12="misto","", IF(I12="gelato","", IF(NOT(ISNA(VLOOKUP(U12,'Criteri valutazione'!$C$38:$D$39,2,FALSE))),VLOOKUP(U12,'Criteri valutazione'!$C$38:$D$39,2,FALSE),"MANCANTE"))))</f>
        <v/>
      </c>
      <c r="W12" s="43"/>
      <c r="X12" s="18" t="str">
        <f>IF(I12="freddo","", IF(I12="misto","", IF(I12="gelato","", IF(NOT(ISNA(VLOOKUP(W12,'Criteri valutazione'!$C$42:$D$43,2,FALSE))),VLOOKUP(W12,'Criteri valutazione'!$C$42:$D$43,2,FALSE),"MANCANTE"))))</f>
        <v/>
      </c>
    </row>
  </sheetData>
  <sheetProtection algorithmName="SHA-512" hashValue="yW4/FLJ/5CeyzNcvKw6FyEaA12dIS+fYrOu46W03Nthqbxuou4/SiRz+rhFjZq3Qi4hSJmW/jCQB43nMoqb9ZA==" saltValue="67k7DZd/igg4T5zPFitYCQ==" spinCount="100000" sheet="1" formatCells="0" formatColumns="0" formatRows="0" selectLockedCells="1"/>
  <sortState ref="B4:AB11">
    <sortCondition ref="F4:F11"/>
  </sortState>
  <mergeCells count="23">
    <mergeCell ref="T4:T5"/>
    <mergeCell ref="O4:O5"/>
    <mergeCell ref="P4:P5"/>
    <mergeCell ref="Q4:Q5"/>
    <mergeCell ref="H4:H5"/>
    <mergeCell ref="I4:I5"/>
    <mergeCell ref="J4:J5"/>
    <mergeCell ref="W4:W5"/>
    <mergeCell ref="X4:X5"/>
    <mergeCell ref="U4:U5"/>
    <mergeCell ref="V4:V5"/>
    <mergeCell ref="B1:J1"/>
    <mergeCell ref="B4:C4"/>
    <mergeCell ref="D4:D5"/>
    <mergeCell ref="E4:E5"/>
    <mergeCell ref="F4:F5"/>
    <mergeCell ref="G4:G5"/>
    <mergeCell ref="R4:R5"/>
    <mergeCell ref="K4:K5"/>
    <mergeCell ref="L4:L5"/>
    <mergeCell ref="M4:M5"/>
    <mergeCell ref="N4:N5"/>
    <mergeCell ref="S4:S5"/>
  </mergeCells>
  <phoneticPr fontId="21" type="noConversion"/>
  <conditionalFormatting sqref="K8:K12">
    <cfRule type="cellIs" dxfId="29" priority="1796" operator="equal">
      <formula>"MANCANTE"</formula>
    </cfRule>
  </conditionalFormatting>
  <conditionalFormatting sqref="K8:K12">
    <cfRule type="notContainsText" dxfId="28" priority="1795" operator="notContains" text="MANCANTE">
      <formula>ISERROR(SEARCH("MANCANTE",K8))</formula>
    </cfRule>
  </conditionalFormatting>
  <conditionalFormatting sqref="T8:T12">
    <cfRule type="notContainsText" dxfId="27" priority="1758" operator="notContains" text="MANCANTE">
      <formula>ISERROR(SEARCH("MANCANTE",T8))</formula>
    </cfRule>
  </conditionalFormatting>
  <conditionalFormatting sqref="T8:T12">
    <cfRule type="cellIs" dxfId="26" priority="1759" operator="equal">
      <formula>"MANCANTE"</formula>
    </cfRule>
  </conditionalFormatting>
  <conditionalFormatting sqref="R8:R12">
    <cfRule type="containsBlanks" dxfId="25" priority="1739">
      <formula>LEN(TRIM(R8))=0</formula>
    </cfRule>
    <cfRule type="cellIs" dxfId="24" priority="1755" operator="equal">
      <formula>"MANCANTE"</formula>
    </cfRule>
  </conditionalFormatting>
  <conditionalFormatting sqref="R8:R12">
    <cfRule type="notContainsText" dxfId="23" priority="1754" operator="notContains" text="MANCANTE">
      <formula>ISERROR(SEARCH("MANCANTE",R8))</formula>
    </cfRule>
  </conditionalFormatting>
  <conditionalFormatting sqref="V8:V12">
    <cfRule type="containsBlanks" dxfId="22" priority="1738">
      <formula>LEN(TRIM(V8))=0</formula>
    </cfRule>
    <cfRule type="notContainsText" dxfId="21" priority="1740" operator="notContains" text="MANCANTE">
      <formula>ISERROR(SEARCH("MANCANTE",V8))</formula>
    </cfRule>
  </conditionalFormatting>
  <conditionalFormatting sqref="V8:V12">
    <cfRule type="cellIs" dxfId="20" priority="1741" operator="equal">
      <formula>"MANCANTE"</formula>
    </cfRule>
  </conditionalFormatting>
  <conditionalFormatting sqref="X8:X12">
    <cfRule type="containsBlanks" dxfId="19" priority="1735">
      <formula>LEN(TRIM(X8))=0</formula>
    </cfRule>
    <cfRule type="notContainsText" dxfId="18" priority="1736" operator="notContains" text="MANCANTE">
      <formula>ISERROR(SEARCH("MANCANTE",X8))</formula>
    </cfRule>
  </conditionalFormatting>
  <conditionalFormatting sqref="X8:X12">
    <cfRule type="cellIs" dxfId="17" priority="1737" operator="equal">
      <formula>"MANCANTE"</formula>
    </cfRule>
  </conditionalFormatting>
  <conditionalFormatting sqref="K6:K7">
    <cfRule type="cellIs" dxfId="16" priority="1734" operator="equal">
      <formula>"MANCANTE"</formula>
    </cfRule>
  </conditionalFormatting>
  <conditionalFormatting sqref="K6:K7">
    <cfRule type="notContainsText" dxfId="15" priority="1733" operator="notContains" text="MANCANTE">
      <formula>ISERROR(SEARCH("MANCANTE",K6))</formula>
    </cfRule>
  </conditionalFormatting>
  <conditionalFormatting sqref="N6:N12">
    <cfRule type="cellIs" dxfId="14" priority="1732" operator="equal">
      <formula>"MANCANTE"</formula>
    </cfRule>
  </conditionalFormatting>
  <conditionalFormatting sqref="N6:N12">
    <cfRule type="notContainsText" dxfId="13" priority="1731" operator="notContains" text="MANCANTE">
      <formula>ISERROR(SEARCH("MANCANTE",N6))</formula>
    </cfRule>
  </conditionalFormatting>
  <conditionalFormatting sqref="T6:T7">
    <cfRule type="notContainsText" dxfId="12" priority="1729" operator="notContains" text="MANCANTE">
      <formula>ISERROR(SEARCH("MANCANTE",T6))</formula>
    </cfRule>
  </conditionalFormatting>
  <conditionalFormatting sqref="T6:T7">
    <cfRule type="cellIs" dxfId="11" priority="1730" operator="equal">
      <formula>"MANCANTE"</formula>
    </cfRule>
  </conditionalFormatting>
  <conditionalFormatting sqref="P6:P12">
    <cfRule type="cellIs" dxfId="10" priority="1728" operator="equal">
      <formula>"MANCANTE"</formula>
    </cfRule>
  </conditionalFormatting>
  <conditionalFormatting sqref="P6:P12">
    <cfRule type="notContainsText" dxfId="9" priority="1727" operator="notContains" text="MANCANTE">
      <formula>ISERROR(SEARCH("MANCANTE",P6))</formula>
    </cfRule>
  </conditionalFormatting>
  <conditionalFormatting sqref="R6:R7">
    <cfRule type="containsBlanks" dxfId="8" priority="1722">
      <formula>LEN(TRIM(R6))=0</formula>
    </cfRule>
    <cfRule type="cellIs" dxfId="7" priority="1726" operator="equal">
      <formula>"MANCANTE"</formula>
    </cfRule>
  </conditionalFormatting>
  <conditionalFormatting sqref="R6:R7">
    <cfRule type="notContainsText" dxfId="6" priority="1725" operator="notContains" text="MANCANTE">
      <formula>ISERROR(SEARCH("MANCANTE",R6))</formula>
    </cfRule>
  </conditionalFormatting>
  <conditionalFormatting sqref="V6:V7">
    <cfRule type="containsBlanks" dxfId="5" priority="1721">
      <formula>LEN(TRIM(V6))=0</formula>
    </cfRule>
    <cfRule type="notContainsText" dxfId="4" priority="1723" operator="notContains" text="MANCANTE">
      <formula>ISERROR(SEARCH("MANCANTE",V6))</formula>
    </cfRule>
  </conditionalFormatting>
  <conditionalFormatting sqref="V6:V7">
    <cfRule type="cellIs" dxfId="3" priority="1724" operator="equal">
      <formula>"MANCANTE"</formula>
    </cfRule>
  </conditionalFormatting>
  <conditionalFormatting sqref="X6:X7">
    <cfRule type="containsBlanks" dxfId="2" priority="1718">
      <formula>LEN(TRIM(X6))=0</formula>
    </cfRule>
    <cfRule type="notContainsText" dxfId="1" priority="1719" operator="notContains" text="MANCANTE">
      <formula>ISERROR(SEARCH("MANCANTE",X6))</formula>
    </cfRule>
  </conditionalFormatting>
  <conditionalFormatting sqref="X6:X7">
    <cfRule type="cellIs" dxfId="0" priority="1720" operator="equal">
      <formula>"MANCANTE"</formula>
    </cfRule>
  </conditionalFormatting>
  <pageMargins left="0.25" right="0.25" top="0.75" bottom="0.75" header="0.3" footer="0.3"/>
  <pageSetup paperSize="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'Criteri valutazione'!$C$22:$C$25</xm:f>
          </x14:formula1>
          <xm:sqref>O6:O12</xm:sqref>
        </x14:dataValidation>
        <x14:dataValidation type="list" allowBlank="1" showInputMessage="1" showErrorMessage="1">
          <x14:formula1>
            <xm:f>'Criteri valutazione'!$C$28:$C$29</xm:f>
          </x14:formula1>
          <xm:sqref>Q6:Q12</xm:sqref>
        </x14:dataValidation>
        <x14:dataValidation type="list" allowBlank="1" showInputMessage="1" showErrorMessage="1">
          <x14:formula1>
            <xm:f>'Criteri valutazione'!$B$3:$B$8</xm:f>
          </x14:formula1>
          <xm:sqref>J6:J12</xm:sqref>
        </x14:dataValidation>
        <x14:dataValidation type="list" allowBlank="1" showInputMessage="1" showErrorMessage="1">
          <x14:formula1>
            <xm:f>'Criteri valutazione'!$B$11:$B$19</xm:f>
          </x14:formula1>
          <xm:sqref>M6:M12</xm:sqref>
        </x14:dataValidation>
        <x14:dataValidation type="list" allowBlank="1" showInputMessage="1" showErrorMessage="1">
          <x14:formula1>
            <xm:f>'Criteri valutazione'!$C$33:$C$35</xm:f>
          </x14:formula1>
          <xm:sqref>S6:S12</xm:sqref>
        </x14:dataValidation>
        <x14:dataValidation type="list" allowBlank="1" showInputMessage="1" showErrorMessage="1">
          <x14:formula1>
            <xm:f>'Criteri valutazione'!$C$38:$C$39</xm:f>
          </x14:formula1>
          <xm:sqref>U6:U12</xm:sqref>
        </x14:dataValidation>
        <x14:dataValidation type="list" allowBlank="1" showInputMessage="1" showErrorMessage="1">
          <x14:formula1>
            <xm:f>'Criteri valutazione'!$C$42:$C$43</xm:f>
          </x14:formula1>
          <xm:sqref>W6:W12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9"/>
  <sheetViews>
    <sheetView workbookViewId="0">
      <selection activeCell="G14" sqref="G14"/>
    </sheetView>
  </sheetViews>
  <sheetFormatPr defaultColWidth="17.85546875" defaultRowHeight="15" x14ac:dyDescent="0.25"/>
  <cols>
    <col min="1" max="1" width="35.85546875" style="2" customWidth="1"/>
    <col min="2" max="6" width="17.85546875" style="2"/>
    <col min="7" max="8" width="27" style="2" customWidth="1"/>
    <col min="9" max="9" width="35.28515625" style="2" bestFit="1" customWidth="1"/>
    <col min="10" max="16384" width="17.85546875" style="2"/>
  </cols>
  <sheetData>
    <row r="2" spans="1:9" ht="27" customHeight="1" x14ac:dyDescent="0.25">
      <c r="B2" s="68" t="s">
        <v>33</v>
      </c>
      <c r="C2" s="68"/>
      <c r="D2" s="68"/>
      <c r="E2" s="68"/>
      <c r="F2" s="69"/>
      <c r="G2" s="69"/>
      <c r="H2" s="51"/>
    </row>
    <row r="3" spans="1:9" ht="27" customHeight="1" x14ac:dyDescent="0.25">
      <c r="B3" s="64" t="s">
        <v>53</v>
      </c>
      <c r="C3" s="62" t="s">
        <v>52</v>
      </c>
      <c r="D3" s="62" t="s">
        <v>54</v>
      </c>
      <c r="E3" s="62" t="s">
        <v>58</v>
      </c>
      <c r="F3" s="62" t="s">
        <v>56</v>
      </c>
      <c r="G3" s="62" t="s">
        <v>57</v>
      </c>
      <c r="H3" s="62" t="s">
        <v>77</v>
      </c>
    </row>
    <row r="4" spans="1:9" ht="60" customHeight="1" x14ac:dyDescent="0.25">
      <c r="A4" s="12"/>
      <c r="B4" s="65"/>
      <c r="C4" s="63"/>
      <c r="D4" s="63"/>
      <c r="E4" s="63"/>
      <c r="F4" s="63"/>
      <c r="G4" s="63"/>
      <c r="H4" s="63"/>
    </row>
    <row r="5" spans="1:9" ht="37.5" customHeight="1" x14ac:dyDescent="0.25">
      <c r="A5" s="26" t="s">
        <v>31</v>
      </c>
      <c r="B5" s="31">
        <f>SUM('Elenco distributori '!K6:K12)</f>
        <v>0</v>
      </c>
      <c r="C5" s="31">
        <f>SUM('Elenco distributori '!N6:N12)</f>
        <v>0</v>
      </c>
      <c r="D5" s="31">
        <f>SUM('Elenco distributori '!P6:P12)</f>
        <v>0</v>
      </c>
      <c r="E5" s="31">
        <f>SUM('Elenco distributori '!R6:R12)</f>
        <v>0</v>
      </c>
      <c r="F5" s="31">
        <f>SUM('Elenco distributori '!T6:T12)</f>
        <v>0</v>
      </c>
      <c r="G5" s="31">
        <f>SUM('Elenco distributori '!V6:V12)</f>
        <v>0</v>
      </c>
      <c r="H5" s="31">
        <f>SUM('Elenco distributori '!X6:X12)</f>
        <v>0</v>
      </c>
    </row>
    <row r="6" spans="1:9" ht="21" x14ac:dyDescent="0.25">
      <c r="A6" s="30" t="s">
        <v>37</v>
      </c>
      <c r="B6" s="32">
        <v>7</v>
      </c>
      <c r="C6" s="32">
        <v>7</v>
      </c>
      <c r="D6" s="32">
        <v>7</v>
      </c>
      <c r="E6" s="32">
        <v>4</v>
      </c>
      <c r="F6" s="32">
        <v>7</v>
      </c>
      <c r="G6" s="32">
        <v>3</v>
      </c>
      <c r="H6" s="32">
        <v>3</v>
      </c>
    </row>
    <row r="7" spans="1:9" ht="30" customHeight="1" thickBot="1" x14ac:dyDescent="0.3">
      <c r="A7" s="27" t="s">
        <v>32</v>
      </c>
      <c r="B7" s="29">
        <f>B5/B6</f>
        <v>0</v>
      </c>
      <c r="C7" s="29">
        <f t="shared" ref="C7:G7" si="0">C5/C6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ref="H7" si="1">H5/H6</f>
        <v>0</v>
      </c>
    </row>
    <row r="8" spans="1:9" ht="27.75" customHeight="1" x14ac:dyDescent="0.25">
      <c r="A8" s="50" t="s">
        <v>59</v>
      </c>
      <c r="B8" s="33">
        <v>5</v>
      </c>
      <c r="C8" s="33">
        <v>3</v>
      </c>
      <c r="D8" s="33">
        <v>1</v>
      </c>
      <c r="E8" s="33">
        <v>2</v>
      </c>
      <c r="F8" s="33">
        <v>3</v>
      </c>
      <c r="G8" s="45">
        <v>1</v>
      </c>
      <c r="H8" s="45">
        <v>1</v>
      </c>
      <c r="I8" s="49" t="s">
        <v>63</v>
      </c>
    </row>
    <row r="9" spans="1:9" ht="26.25" customHeight="1" thickBot="1" x14ac:dyDescent="0.3">
      <c r="A9" s="28" t="s">
        <v>60</v>
      </c>
      <c r="B9" s="46">
        <f>B7*B8</f>
        <v>0</v>
      </c>
      <c r="C9" s="46">
        <f t="shared" ref="C9:G9" si="2">C7*C8</f>
        <v>0</v>
      </c>
      <c r="D9" s="46">
        <f t="shared" si="2"/>
        <v>0</v>
      </c>
      <c r="E9" s="46">
        <f t="shared" si="2"/>
        <v>0</v>
      </c>
      <c r="F9" s="46">
        <f t="shared" si="2"/>
        <v>0</v>
      </c>
      <c r="G9" s="47">
        <f t="shared" si="2"/>
        <v>0</v>
      </c>
      <c r="H9" s="47">
        <f t="shared" ref="H9" si="3">H7*H8</f>
        <v>0</v>
      </c>
      <c r="I9" s="48">
        <f>SUM(B9:H9)</f>
        <v>0</v>
      </c>
    </row>
  </sheetData>
  <sheetProtection algorithmName="SHA-512" hashValue="G2gZt/Bnig1B3lxiwf6fWV76hGVHpS0c/5slhBEPmB65yv33KSPAOidBs+G9njUW7l3q2Ez3c8YEEHOB9OImuQ==" saltValue="j+LrL+JDfMgnSsqQ9+x/7Q==" spinCount="100000" sheet="1" objects="1" selectLockedCells="1" selectUnlockedCells="1"/>
  <mergeCells count="8">
    <mergeCell ref="H3:H4"/>
    <mergeCell ref="F3:F4"/>
    <mergeCell ref="G3:G4"/>
    <mergeCell ref="B2:G2"/>
    <mergeCell ref="B3:B4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3"/>
  <sheetViews>
    <sheetView topLeftCell="A4" workbookViewId="0">
      <selection activeCell="B55" sqref="B55"/>
    </sheetView>
  </sheetViews>
  <sheetFormatPr defaultColWidth="8.85546875" defaultRowHeight="15" x14ac:dyDescent="0.25"/>
  <cols>
    <col min="1" max="1" width="4.42578125" style="2" customWidth="1"/>
    <col min="2" max="2" width="86.28515625" style="2" bestFit="1" customWidth="1"/>
    <col min="3" max="3" width="20.85546875" style="2" customWidth="1"/>
    <col min="4" max="4" width="15.42578125" style="2" customWidth="1"/>
    <col min="5" max="16384" width="8.85546875" style="2"/>
  </cols>
  <sheetData>
    <row r="1" spans="2:3" ht="15.75" thickBot="1" x14ac:dyDescent="0.3"/>
    <row r="2" spans="2:3" x14ac:dyDescent="0.25">
      <c r="B2" s="7" t="s">
        <v>10</v>
      </c>
      <c r="C2" s="8" t="s">
        <v>34</v>
      </c>
    </row>
    <row r="3" spans="2:3" x14ac:dyDescent="0.25">
      <c r="B3" s="11" t="s">
        <v>36</v>
      </c>
      <c r="C3" s="15">
        <v>1</v>
      </c>
    </row>
    <row r="4" spans="2:3" x14ac:dyDescent="0.25">
      <c r="B4" s="11" t="s">
        <v>66</v>
      </c>
      <c r="C4" s="15">
        <v>0.8</v>
      </c>
    </row>
    <row r="5" spans="2:3" x14ac:dyDescent="0.25">
      <c r="B5" s="11" t="s">
        <v>67</v>
      </c>
      <c r="C5" s="15">
        <v>0.7</v>
      </c>
    </row>
    <row r="6" spans="2:3" x14ac:dyDescent="0.25">
      <c r="B6" s="11" t="s">
        <v>68</v>
      </c>
      <c r="C6" s="15">
        <v>0.5</v>
      </c>
    </row>
    <row r="7" spans="2:3" x14ac:dyDescent="0.25">
      <c r="B7" s="11" t="s">
        <v>69</v>
      </c>
      <c r="C7" s="15">
        <v>0.2</v>
      </c>
    </row>
    <row r="8" spans="2:3" x14ac:dyDescent="0.25">
      <c r="B8" s="13" t="s">
        <v>70</v>
      </c>
      <c r="C8" s="15">
        <v>0</v>
      </c>
    </row>
    <row r="9" spans="2:3" ht="15.75" thickBot="1" x14ac:dyDescent="0.3"/>
    <row r="10" spans="2:3" x14ac:dyDescent="0.25">
      <c r="B10" s="7" t="s">
        <v>0</v>
      </c>
      <c r="C10" s="8" t="s">
        <v>34</v>
      </c>
    </row>
    <row r="11" spans="2:3" ht="15.75" x14ac:dyDescent="0.25">
      <c r="B11" s="9" t="s">
        <v>1</v>
      </c>
      <c r="C11" s="16">
        <v>1</v>
      </c>
    </row>
    <row r="12" spans="2:3" ht="15.75" x14ac:dyDescent="0.25">
      <c r="B12" s="9" t="s">
        <v>2</v>
      </c>
      <c r="C12" s="16">
        <v>0.9</v>
      </c>
    </row>
    <row r="13" spans="2:3" ht="15.75" x14ac:dyDescent="0.25">
      <c r="B13" s="9" t="s">
        <v>3</v>
      </c>
      <c r="C13" s="16">
        <v>0.8</v>
      </c>
    </row>
    <row r="14" spans="2:3" ht="15.75" x14ac:dyDescent="0.25">
      <c r="B14" s="9" t="s">
        <v>4</v>
      </c>
      <c r="C14" s="16">
        <v>0.6</v>
      </c>
    </row>
    <row r="15" spans="2:3" ht="15.75" x14ac:dyDescent="0.25">
      <c r="B15" s="9" t="s">
        <v>5</v>
      </c>
      <c r="C15" s="16">
        <v>0.4</v>
      </c>
    </row>
    <row r="16" spans="2:3" ht="15.75" x14ac:dyDescent="0.25">
      <c r="B16" s="9" t="s">
        <v>6</v>
      </c>
      <c r="C16" s="16">
        <v>0.3</v>
      </c>
    </row>
    <row r="17" spans="2:11" ht="15.75" x14ac:dyDescent="0.25">
      <c r="B17" s="9" t="s">
        <v>7</v>
      </c>
      <c r="C17" s="16">
        <v>0.2</v>
      </c>
    </row>
    <row r="18" spans="2:11" ht="15.75" x14ac:dyDescent="0.25">
      <c r="B18" s="9" t="s">
        <v>8</v>
      </c>
      <c r="C18" s="16">
        <v>0.1</v>
      </c>
    </row>
    <row r="19" spans="2:11" ht="16.5" thickBot="1" x14ac:dyDescent="0.3">
      <c r="B19" s="10" t="s">
        <v>9</v>
      </c>
      <c r="C19" s="17">
        <v>0</v>
      </c>
    </row>
    <row r="20" spans="2:11" ht="15.75" thickBot="1" x14ac:dyDescent="0.3"/>
    <row r="21" spans="2:11" x14ac:dyDescent="0.25">
      <c r="B21" s="7" t="s">
        <v>11</v>
      </c>
      <c r="C21" s="14" t="s">
        <v>20</v>
      </c>
      <c r="D21" s="8" t="s">
        <v>34</v>
      </c>
    </row>
    <row r="22" spans="2:11" ht="15.75" x14ac:dyDescent="0.25">
      <c r="B22" s="9" t="s">
        <v>12</v>
      </c>
      <c r="C22" s="18" t="s">
        <v>12</v>
      </c>
      <c r="D22" s="16">
        <v>1</v>
      </c>
    </row>
    <row r="23" spans="2:11" ht="15.75" x14ac:dyDescent="0.25">
      <c r="B23" s="9" t="s">
        <v>15</v>
      </c>
      <c r="C23" s="18" t="s">
        <v>21</v>
      </c>
      <c r="D23" s="16">
        <v>0.7</v>
      </c>
    </row>
    <row r="24" spans="2:11" ht="15.75" x14ac:dyDescent="0.25">
      <c r="B24" s="9" t="s">
        <v>14</v>
      </c>
      <c r="C24" s="18" t="s">
        <v>22</v>
      </c>
      <c r="D24" s="16">
        <v>0.5</v>
      </c>
    </row>
    <row r="25" spans="2:11" ht="16.5" thickBot="1" x14ac:dyDescent="0.3">
      <c r="B25" s="10" t="s">
        <v>13</v>
      </c>
      <c r="C25" s="19" t="s">
        <v>23</v>
      </c>
      <c r="D25" s="17">
        <v>0</v>
      </c>
    </row>
    <row r="26" spans="2:11" ht="15.75" thickBot="1" x14ac:dyDescent="0.3">
      <c r="G26" s="24"/>
      <c r="H26" s="24"/>
      <c r="I26" s="24"/>
      <c r="J26" s="24"/>
      <c r="K26" s="24"/>
    </row>
    <row r="27" spans="2:11" x14ac:dyDescent="0.25">
      <c r="B27" s="7" t="s">
        <v>24</v>
      </c>
      <c r="C27" s="14" t="s">
        <v>20</v>
      </c>
      <c r="D27" s="8" t="s">
        <v>34</v>
      </c>
      <c r="G27" s="24"/>
      <c r="H27" s="24"/>
      <c r="I27" s="24"/>
      <c r="J27" s="24"/>
      <c r="K27" s="24"/>
    </row>
    <row r="28" spans="2:11" ht="16.5" thickBot="1" x14ac:dyDescent="0.3">
      <c r="B28" s="10" t="s">
        <v>65</v>
      </c>
      <c r="C28" s="19" t="s">
        <v>64</v>
      </c>
      <c r="D28" s="16">
        <v>1</v>
      </c>
      <c r="G28" s="24"/>
      <c r="H28" s="24"/>
      <c r="I28" s="24"/>
      <c r="J28" s="24"/>
      <c r="K28" s="24"/>
    </row>
    <row r="29" spans="2:11" ht="16.5" thickBot="1" x14ac:dyDescent="0.3">
      <c r="B29" s="9" t="s">
        <v>25</v>
      </c>
      <c r="C29" s="18" t="s">
        <v>71</v>
      </c>
      <c r="D29" s="17">
        <v>0</v>
      </c>
      <c r="G29" s="24"/>
      <c r="H29" s="3"/>
      <c r="I29" s="25"/>
      <c r="J29" s="24"/>
      <c r="K29" s="24"/>
    </row>
    <row r="30" spans="2:11" x14ac:dyDescent="0.25">
      <c r="G30" s="24"/>
      <c r="H30" s="24"/>
      <c r="I30" s="24"/>
      <c r="J30" s="24"/>
      <c r="K30" s="24"/>
    </row>
    <row r="31" spans="2:11" ht="15.75" thickBot="1" x14ac:dyDescent="0.3">
      <c r="G31" s="24"/>
      <c r="H31" s="24"/>
      <c r="I31" s="24"/>
      <c r="J31" s="24"/>
      <c r="K31" s="24"/>
    </row>
    <row r="32" spans="2:11" x14ac:dyDescent="0.25">
      <c r="B32" s="7" t="s">
        <v>41</v>
      </c>
      <c r="C32" s="14" t="s">
        <v>20</v>
      </c>
      <c r="D32" s="8" t="s">
        <v>34</v>
      </c>
      <c r="G32" s="24"/>
      <c r="H32" s="24"/>
      <c r="I32" s="24"/>
      <c r="J32" s="24"/>
      <c r="K32" s="24"/>
    </row>
    <row r="33" spans="1:4" ht="15.75" x14ac:dyDescent="0.25">
      <c r="B33" s="9" t="s">
        <v>42</v>
      </c>
      <c r="C33" s="18" t="s">
        <v>43</v>
      </c>
      <c r="D33" s="16">
        <v>1</v>
      </c>
    </row>
    <row r="34" spans="1:4" ht="15.75" x14ac:dyDescent="0.25">
      <c r="A34" s="3"/>
      <c r="B34" s="9" t="s">
        <v>44</v>
      </c>
      <c r="C34" s="18" t="s">
        <v>44</v>
      </c>
      <c r="D34" s="16">
        <v>0.5</v>
      </c>
    </row>
    <row r="35" spans="1:4" ht="15.75" x14ac:dyDescent="0.25">
      <c r="A35" s="3"/>
      <c r="B35" s="9" t="s">
        <v>46</v>
      </c>
      <c r="C35" s="18" t="s">
        <v>45</v>
      </c>
      <c r="D35" s="16">
        <v>0</v>
      </c>
    </row>
    <row r="36" spans="1:4" ht="15.75" thickBot="1" x14ac:dyDescent="0.3"/>
    <row r="37" spans="1:4" x14ac:dyDescent="0.25">
      <c r="B37" s="7" t="s">
        <v>47</v>
      </c>
      <c r="C37" s="14" t="s">
        <v>20</v>
      </c>
      <c r="D37" s="8" t="s">
        <v>34</v>
      </c>
    </row>
    <row r="38" spans="1:4" ht="15.75" x14ac:dyDescent="0.25">
      <c r="B38" s="9" t="s">
        <v>48</v>
      </c>
      <c r="C38" s="18" t="s">
        <v>50</v>
      </c>
      <c r="D38" s="16">
        <v>1</v>
      </c>
    </row>
    <row r="39" spans="1:4" ht="16.5" thickBot="1" x14ac:dyDescent="0.3">
      <c r="B39" s="10" t="s">
        <v>49</v>
      </c>
      <c r="C39" s="19" t="s">
        <v>51</v>
      </c>
      <c r="D39" s="17">
        <v>0</v>
      </c>
    </row>
    <row r="40" spans="1:4" ht="15.75" thickBot="1" x14ac:dyDescent="0.3"/>
    <row r="41" spans="1:4" x14ac:dyDescent="0.25">
      <c r="B41" s="7" t="s">
        <v>74</v>
      </c>
      <c r="C41" s="14" t="s">
        <v>20</v>
      </c>
      <c r="D41" s="8" t="s">
        <v>34</v>
      </c>
    </row>
    <row r="42" spans="1:4" ht="15.75" x14ac:dyDescent="0.25">
      <c r="B42" s="9" t="s">
        <v>75</v>
      </c>
      <c r="C42" s="18" t="s">
        <v>72</v>
      </c>
      <c r="D42" s="16">
        <v>1</v>
      </c>
    </row>
    <row r="43" spans="1:4" ht="16.5" thickBot="1" x14ac:dyDescent="0.3">
      <c r="B43" s="9" t="s">
        <v>76</v>
      </c>
      <c r="C43" s="19" t="s">
        <v>73</v>
      </c>
      <c r="D43" s="17">
        <v>0</v>
      </c>
    </row>
  </sheetData>
  <sheetProtection algorithmName="SHA-512" hashValue="Zz0WP4R7fcDtM5j8+0vRBEyW3plkDPw10SFxU71bJAOaEIbvqhBNTBuJlLxdqNLWYfTUiE1JlJ/BkoxWSZ5XZQ==" saltValue="IaJ7ygKRwsn6AI/ph688qA==" spinCount="100000" sheet="1" selectLockedCells="1" selectUnlockedCells="1"/>
  <conditionalFormatting sqref="B22:C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3:C2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C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9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D2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C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C3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D3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C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3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D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distributori </vt:lpstr>
      <vt:lpstr>Media coefficenti</vt:lpstr>
      <vt:lpstr>Criteri valutazione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2015-02-25T09:53:10Z</cp:lastPrinted>
  <dcterms:created xsi:type="dcterms:W3CDTF">2015-02-02T12:20:54Z</dcterms:created>
  <dcterms:modified xsi:type="dcterms:W3CDTF">2018-11-11T16:57:37Z</dcterms:modified>
</cp:coreProperties>
</file>