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X:\SERVIZIOACQUISTI\GARE\2018\SINTEL\Distrubutori automatici\Allegati\"/>
    </mc:Choice>
  </mc:AlternateContent>
  <bookViews>
    <workbookView xWindow="480" yWindow="465" windowWidth="28035" windowHeight="17175" tabRatio="449"/>
  </bookViews>
  <sheets>
    <sheet name="Elenco distributori " sheetId="1" r:id="rId1"/>
    <sheet name="Media coefficenti" sheetId="3" r:id="rId2"/>
    <sheet name="Criteri valutazione" sheetId="2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X7" i="1" l="1"/>
  <c r="X8" i="1"/>
  <c r="X9" i="1"/>
  <c r="X10" i="1"/>
  <c r="X11" i="1"/>
  <c r="V7" i="1"/>
  <c r="V8" i="1"/>
  <c r="V9" i="1"/>
  <c r="V10" i="1"/>
  <c r="V11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R13" i="1"/>
  <c r="R14" i="1"/>
  <c r="R15" i="1"/>
  <c r="R16" i="1"/>
  <c r="R17" i="1"/>
  <c r="R18" i="1"/>
  <c r="R19" i="1"/>
  <c r="R20" i="1"/>
  <c r="R21" i="1"/>
  <c r="R12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6" i="1"/>
  <c r="E5" i="3" l="1"/>
  <c r="D5" i="3"/>
  <c r="C5" i="3"/>
  <c r="X21" i="1"/>
  <c r="V21" i="1"/>
  <c r="K21" i="1"/>
  <c r="X20" i="1"/>
  <c r="V20" i="1"/>
  <c r="K20" i="1"/>
  <c r="X19" i="1"/>
  <c r="V19" i="1"/>
  <c r="K19" i="1"/>
  <c r="X18" i="1"/>
  <c r="V18" i="1"/>
  <c r="K18" i="1"/>
  <c r="X15" i="1"/>
  <c r="V15" i="1"/>
  <c r="K15" i="1"/>
  <c r="X14" i="1"/>
  <c r="V14" i="1"/>
  <c r="K14" i="1"/>
  <c r="R11" i="1"/>
  <c r="K11" i="1"/>
  <c r="R10" i="1"/>
  <c r="K10" i="1"/>
  <c r="R9" i="1"/>
  <c r="K9" i="1"/>
  <c r="R7" i="1" l="1"/>
  <c r="K7" i="1"/>
  <c r="X6" i="1"/>
  <c r="H5" i="3" s="1"/>
  <c r="V6" i="1"/>
  <c r="G5" i="3" s="1"/>
  <c r="T6" i="1"/>
  <c r="F5" i="3" s="1"/>
  <c r="R6" i="1"/>
  <c r="K6" i="1"/>
  <c r="X12" i="1" l="1"/>
  <c r="X13" i="1"/>
  <c r="X16" i="1"/>
  <c r="X17" i="1"/>
  <c r="R8" i="1" l="1"/>
  <c r="K8" i="1"/>
  <c r="K12" i="1"/>
  <c r="K13" i="1"/>
  <c r="K16" i="1"/>
  <c r="K17" i="1"/>
  <c r="V12" i="1"/>
  <c r="V13" i="1"/>
  <c r="V16" i="1"/>
  <c r="V17" i="1"/>
  <c r="B5" i="3" l="1"/>
  <c r="B7" i="3" s="1"/>
  <c r="B9" i="3" s="1"/>
  <c r="F7" i="3"/>
  <c r="F9" i="3" s="1"/>
  <c r="C7" i="3"/>
  <c r="C9" i="3" s="1"/>
  <c r="H7" i="3"/>
  <c r="H9" i="3" s="1"/>
  <c r="G7" i="3"/>
  <c r="G9" i="3" s="1"/>
  <c r="E7" i="3"/>
  <c r="E9" i="3" s="1"/>
  <c r="D7" i="3"/>
  <c r="D9" i="3" s="1"/>
  <c r="I9" i="3" l="1"/>
</calcChain>
</file>

<file path=xl/sharedStrings.xml><?xml version="1.0" encoding="utf-8"?>
<sst xmlns="http://schemas.openxmlformats.org/spreadsheetml/2006/main" count="148" uniqueCount="83">
  <si>
    <t>Classe energetica</t>
  </si>
  <si>
    <t>A++</t>
  </si>
  <si>
    <t>A+</t>
  </si>
  <si>
    <t>A</t>
  </si>
  <si>
    <t>B</t>
  </si>
  <si>
    <t>C</t>
  </si>
  <si>
    <t>D</t>
  </si>
  <si>
    <t>E</t>
  </si>
  <si>
    <t>F</t>
  </si>
  <si>
    <t>G</t>
  </si>
  <si>
    <t>Anno di realizzazione</t>
  </si>
  <si>
    <t>Illuminazione</t>
  </si>
  <si>
    <t>LED</t>
  </si>
  <si>
    <t>Ad incandescenza</t>
  </si>
  <si>
    <t>Neon</t>
  </si>
  <si>
    <t>Lampadine a risparmio enegetico</t>
  </si>
  <si>
    <t>Tipologia di erogazione (caldo, freddo, misto, ecc..</t>
  </si>
  <si>
    <t>caldo</t>
  </si>
  <si>
    <t>freddo</t>
  </si>
  <si>
    <t>misto</t>
  </si>
  <si>
    <t>codifica</t>
  </si>
  <si>
    <t>LAMP</t>
  </si>
  <si>
    <t>NEON</t>
  </si>
  <si>
    <t>INCAND</t>
  </si>
  <si>
    <t>Modalità di distribuzione prodotto</t>
  </si>
  <si>
    <t>A caduta</t>
  </si>
  <si>
    <t>Via</t>
  </si>
  <si>
    <t>Edificio</t>
  </si>
  <si>
    <t>Coefficiente attributio</t>
  </si>
  <si>
    <t>Matricola distributore</t>
  </si>
  <si>
    <r>
      <t xml:space="preserve">Definizione area </t>
    </r>
    <r>
      <rPr>
        <sz val="11"/>
        <color theme="1"/>
        <rFont val="Calibri"/>
        <family val="2"/>
        <scheme val="minor"/>
      </rPr>
      <t>(</t>
    </r>
    <r>
      <rPr>
        <sz val="9"/>
        <color theme="1"/>
        <rFont val="Calibri"/>
        <family val="2"/>
        <scheme val="minor"/>
      </rPr>
      <t>dipartimento/area collettiva)</t>
    </r>
  </si>
  <si>
    <t>SOMMA COEFFICENTI</t>
  </si>
  <si>
    <t>MEDIA COEFFICENTI</t>
  </si>
  <si>
    <t>COEFFICENTI ATTRIBUITI</t>
  </si>
  <si>
    <t>COEFFICIENTE</t>
  </si>
  <si>
    <t>Piano</t>
  </si>
  <si>
    <t>NUOVO</t>
  </si>
  <si>
    <t>NUMERO DISTRIBUTORI</t>
  </si>
  <si>
    <t>Marca</t>
  </si>
  <si>
    <t>Modello</t>
  </si>
  <si>
    <t>Modello distributore proposto</t>
  </si>
  <si>
    <t>Blocco automatico erogazione a seguito di anomalia</t>
  </si>
  <si>
    <t>Blocco selettivo di una o più aree del distributore</t>
  </si>
  <si>
    <t>Blocco selettivo</t>
  </si>
  <si>
    <t>Blocco totale</t>
  </si>
  <si>
    <t>Nessun blocco</t>
  </si>
  <si>
    <t>Nessuna possibilità di blocco</t>
  </si>
  <si>
    <t>Modalità di erogazione per distibutori bevande calde</t>
  </si>
  <si>
    <t>Possibilità di selezionare l'uso del proprio recipiente</t>
  </si>
  <si>
    <t>Nessuna possibilità di selezione (bicchierino a caduta automatica)</t>
  </si>
  <si>
    <t xml:space="preserve">Possibilità selezione </t>
  </si>
  <si>
    <t>Nessuna possibilità</t>
  </si>
  <si>
    <t>A2)
Classe energetica</t>
  </si>
  <si>
    <t>A1)
Stato del distributore</t>
  </si>
  <si>
    <t>A3)
Tipologia di illuminazione</t>
  </si>
  <si>
    <r>
      <t xml:space="preserve">A4)
Tipo erogazione </t>
    </r>
    <r>
      <rPr>
        <sz val="9"/>
        <color theme="1"/>
        <rFont val="Calibri"/>
        <family val="2"/>
        <scheme val="minor"/>
      </rPr>
      <t>(indicare valore solo per misto e freddo)</t>
    </r>
  </si>
  <si>
    <t xml:space="preserve">A5)
Blocco automatico </t>
  </si>
  <si>
    <t xml:space="preserve">A6)
Modalità di erogazione per distributori di bevande calde </t>
  </si>
  <si>
    <t xml:space="preserve">A4)
Tipo erogazione </t>
  </si>
  <si>
    <t>PUNTEGGIO CRITERIO TECNICO</t>
  </si>
  <si>
    <t>PUNTEGGIO ASSEGNATO</t>
  </si>
  <si>
    <t xml:space="preserve">Modello offerta tecnica LOTTO: </t>
  </si>
  <si>
    <t>area collettiva</t>
  </si>
  <si>
    <t>TOTALE PUNTEGGI AUTOMATICI ASSEGNATI</t>
  </si>
  <si>
    <t>Assistita</t>
  </si>
  <si>
    <t>Erogazione prodotto all'utente assistita (non a caduta)</t>
  </si>
  <si>
    <t>Usato 2018</t>
  </si>
  <si>
    <t>Usato 2017</t>
  </si>
  <si>
    <t>Usato 2016-2015</t>
  </si>
  <si>
    <t>Usato 2014-2013</t>
  </si>
  <si>
    <t>Usato &lt; 2013 (oppure usato senza indicazione del numero di matricola</t>
  </si>
  <si>
    <t xml:space="preserve"> A caduta</t>
  </si>
  <si>
    <t>Differenziato</t>
  </si>
  <si>
    <t>Non differenziato</t>
  </si>
  <si>
    <t xml:space="preserve">Dimensione del bicchiere in funzione della bevanda erogata per distributori di bevande calde </t>
  </si>
  <si>
    <t>Dimensione differenziata del bicchiere in funzione della bevanda erogata (caffè o the)</t>
  </si>
  <si>
    <t>Bicchiere standard per tutte le erogazioni di bevande calde</t>
  </si>
  <si>
    <t xml:space="preserve">A7)
Dimensione del bicchiere in funzione della bevanda erogata per distributori di bevande calde </t>
  </si>
  <si>
    <t>Città</t>
  </si>
  <si>
    <t>MANTOVA</t>
  </si>
  <si>
    <t>CREMONA</t>
  </si>
  <si>
    <t>PIACENZA</t>
  </si>
  <si>
    <t>CREMONA - PIACENZA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</si>
</sst>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sz val="36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theme="1"/>
      <name val="Tahoma"/>
      <family val="2"/>
    </font>
    <font>
      <sz val="16"/>
      <color theme="1"/>
      <name val="Calibri"/>
      <family val="2"/>
      <scheme val="minor"/>
    </font>
    <font>
      <b/>
      <sz val="18"/>
      <color rgb="FFC00000"/>
      <name val="Calibri"/>
      <family val="2"/>
      <scheme val="minor"/>
    </font>
    <font>
      <b/>
      <sz val="14"/>
      <color rgb="FF002060"/>
      <name val="Calibri"/>
      <family val="2"/>
      <scheme val="minor"/>
    </font>
    <font>
      <b/>
      <sz val="16"/>
      <color rgb="FFC00000"/>
      <name val="Calibri"/>
      <family val="2"/>
      <scheme val="minor"/>
    </font>
    <font>
      <sz val="11"/>
      <name val="Calibri"/>
      <family val="2"/>
      <scheme val="minor"/>
    </font>
    <font>
      <sz val="48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0"/>
      <color rgb="FFC00000"/>
      <name val="Calibri"/>
      <family val="2"/>
      <scheme val="minor"/>
    </font>
    <font>
      <sz val="8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1">
    <xf numFmtId="0" fontId="0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70">
    <xf numFmtId="0" fontId="0" fillId="0" borderId="0" xfId="0"/>
    <xf numFmtId="0" fontId="4" fillId="2" borderId="0" xfId="0" applyFont="1" applyFill="1"/>
    <xf numFmtId="0" fontId="0" fillId="2" borderId="0" xfId="0" applyFill="1"/>
    <xf numFmtId="0" fontId="1" fillId="2" borderId="0" xfId="0" applyFont="1" applyFill="1" applyBorder="1"/>
    <xf numFmtId="0" fontId="4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" fillId="2" borderId="4" xfId="0" applyFont="1" applyFill="1" applyBorder="1"/>
    <xf numFmtId="0" fontId="1" fillId="2" borderId="6" xfId="0" applyFont="1" applyFill="1" applyBorder="1"/>
    <xf numFmtId="0" fontId="1" fillId="2" borderId="4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wrapText="1"/>
    </xf>
    <xf numFmtId="0" fontId="2" fillId="2" borderId="8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0" fillId="5" borderId="1" xfId="0" applyFill="1" applyBorder="1" applyProtection="1">
      <protection locked="0"/>
    </xf>
    <xf numFmtId="0" fontId="0" fillId="5" borderId="1" xfId="0" applyFill="1" applyBorder="1" applyProtection="1"/>
    <xf numFmtId="0" fontId="4" fillId="2" borderId="0" xfId="0" applyFont="1" applyFill="1" applyProtection="1">
      <protection locked="0"/>
    </xf>
    <xf numFmtId="0" fontId="0" fillId="2" borderId="0" xfId="0" applyFill="1" applyProtection="1">
      <protection locked="0"/>
    </xf>
    <xf numFmtId="0" fontId="0" fillId="2" borderId="0" xfId="0" applyFill="1" applyBorder="1"/>
    <xf numFmtId="0" fontId="1" fillId="2" borderId="0" xfId="0" applyFont="1" applyFill="1" applyBorder="1" applyAlignment="1">
      <alignment horizontal="center"/>
    </xf>
    <xf numFmtId="0" fontId="13" fillId="2" borderId="1" xfId="0" applyFont="1" applyFill="1" applyBorder="1" applyAlignment="1">
      <alignment vertical="center"/>
    </xf>
    <xf numFmtId="0" fontId="7" fillId="4" borderId="1" xfId="0" applyFont="1" applyFill="1" applyBorder="1" applyAlignment="1">
      <alignment vertical="center"/>
    </xf>
    <xf numFmtId="0" fontId="13" fillId="6" borderId="1" xfId="0" applyFont="1" applyFill="1" applyBorder="1" applyAlignment="1">
      <alignment vertical="center"/>
    </xf>
    <xf numFmtId="4" fontId="8" fillId="4" borderId="1" xfId="0" applyNumberFormat="1" applyFont="1" applyFill="1" applyBorder="1" applyAlignment="1">
      <alignment horizontal="center" vertical="center"/>
    </xf>
    <xf numFmtId="0" fontId="13" fillId="9" borderId="1" xfId="0" applyFont="1" applyFill="1" applyBorder="1" applyAlignment="1">
      <alignment vertical="center"/>
    </xf>
    <xf numFmtId="0" fontId="13" fillId="2" borderId="1" xfId="0" applyFont="1" applyFill="1" applyBorder="1" applyAlignment="1">
      <alignment horizontal="center" vertical="center"/>
    </xf>
    <xf numFmtId="0" fontId="16" fillId="9" borderId="1" xfId="0" applyFont="1" applyFill="1" applyBorder="1" applyAlignment="1">
      <alignment horizontal="center" vertical="center"/>
    </xf>
    <xf numFmtId="0" fontId="13" fillId="7" borderId="1" xfId="0" applyFont="1" applyFill="1" applyBorder="1" applyAlignment="1">
      <alignment horizontal="center" vertical="center"/>
    </xf>
    <xf numFmtId="0" fontId="18" fillId="10" borderId="0" xfId="0" applyFont="1" applyFill="1" applyAlignment="1" applyProtection="1">
      <alignment horizontal="center" vertical="center"/>
    </xf>
    <xf numFmtId="0" fontId="0" fillId="2" borderId="0" xfId="0" applyFill="1" applyAlignment="1" applyProtection="1"/>
    <xf numFmtId="0" fontId="6" fillId="2" borderId="0" xfId="0" applyFont="1" applyFill="1" applyAlignment="1" applyProtection="1">
      <alignment vertical="center" wrapText="1"/>
    </xf>
    <xf numFmtId="0" fontId="0" fillId="2" borderId="0" xfId="0" applyFill="1" applyAlignment="1">
      <alignment vertical="center"/>
    </xf>
    <xf numFmtId="0" fontId="18" fillId="2" borderId="0" xfId="0" applyFont="1" applyFill="1" applyAlignment="1" applyProtection="1">
      <alignment horizontal="center" vertical="center"/>
    </xf>
    <xf numFmtId="0" fontId="12" fillId="5" borderId="1" xfId="0" applyFont="1" applyFill="1" applyBorder="1" applyAlignment="1" applyProtection="1">
      <alignment horizontal="center"/>
    </xf>
    <xf numFmtId="0" fontId="19" fillId="5" borderId="1" xfId="0" applyFont="1" applyFill="1" applyBorder="1" applyProtection="1">
      <protection locked="0"/>
    </xf>
    <xf numFmtId="0" fontId="17" fillId="5" borderId="1" xfId="0" applyFont="1" applyFill="1" applyBorder="1" applyAlignment="1" applyProtection="1">
      <alignment horizontal="center"/>
      <protection locked="0"/>
    </xf>
    <xf numFmtId="0" fontId="1" fillId="5" borderId="1" xfId="0" applyFont="1" applyFill="1" applyBorder="1" applyAlignment="1">
      <alignment horizontal="center"/>
    </xf>
    <xf numFmtId="0" fontId="19" fillId="8" borderId="1" xfId="0" applyFont="1" applyFill="1" applyBorder="1" applyProtection="1"/>
    <xf numFmtId="0" fontId="0" fillId="5" borderId="1" xfId="0" applyFont="1" applyFill="1" applyBorder="1" applyAlignment="1" applyProtection="1">
      <alignment horizontal="center"/>
    </xf>
    <xf numFmtId="0" fontId="13" fillId="7" borderId="10" xfId="0" applyFont="1" applyFill="1" applyBorder="1" applyAlignment="1">
      <alignment horizontal="center" vertical="center"/>
    </xf>
    <xf numFmtId="164" fontId="15" fillId="6" borderId="1" xfId="0" applyNumberFormat="1" applyFont="1" applyFill="1" applyBorder="1" applyAlignment="1">
      <alignment horizontal="center" vertical="center"/>
    </xf>
    <xf numFmtId="164" fontId="15" fillId="6" borderId="10" xfId="0" applyNumberFormat="1" applyFont="1" applyFill="1" applyBorder="1" applyAlignment="1">
      <alignment horizontal="center" vertical="center"/>
    </xf>
    <xf numFmtId="164" fontId="14" fillId="6" borderId="12" xfId="0" applyNumberFormat="1" applyFont="1" applyFill="1" applyBorder="1" applyAlignment="1">
      <alignment horizontal="center" vertical="center"/>
    </xf>
    <xf numFmtId="0" fontId="20" fillId="6" borderId="11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left" vertical="center"/>
    </xf>
    <xf numFmtId="0" fontId="1" fillId="0" borderId="0" xfId="0" applyFont="1" applyBorder="1" applyAlignment="1"/>
    <xf numFmtId="0" fontId="1" fillId="3" borderId="13" xfId="0" applyFont="1" applyFill="1" applyBorder="1" applyAlignment="1">
      <alignment horizontal="center" vertical="center" wrapText="1"/>
    </xf>
    <xf numFmtId="0" fontId="0" fillId="5" borderId="13" xfId="0" applyFill="1" applyBorder="1" applyProtection="1">
      <protection locked="0"/>
    </xf>
    <xf numFmtId="0" fontId="11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11" borderId="0" xfId="0" applyFont="1" applyFill="1" applyBorder="1" applyAlignment="1">
      <alignment horizontal="center"/>
    </xf>
    <xf numFmtId="0" fontId="3" fillId="12" borderId="0" xfId="0" applyFont="1" applyFill="1" applyBorder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18" fillId="0" borderId="0" xfId="0" applyFont="1" applyFill="1" applyBorder="1" applyAlignment="1" applyProtection="1">
      <alignment horizontal="left" vertical="center"/>
    </xf>
    <xf numFmtId="0" fontId="18" fillId="0" borderId="0" xfId="0" applyFont="1" applyFill="1" applyBorder="1" applyAlignment="1" applyProtection="1">
      <alignment horizontal="center" vertical="center"/>
    </xf>
    <xf numFmtId="0" fontId="0" fillId="2" borderId="0" xfId="0" applyFill="1" applyBorder="1" applyAlignment="1" applyProtection="1"/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5" borderId="0" xfId="0" applyFont="1" applyFill="1" applyAlignment="1" applyProtection="1">
      <alignment vertical="center" wrapText="1"/>
    </xf>
    <xf numFmtId="0" fontId="0" fillId="0" borderId="0" xfId="0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/>
  </cellXfs>
  <cellStyles count="41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" xfId="25" builtinId="8" hidden="1"/>
    <cellStyle name="Collegamento ipertestuale" xfId="27" builtinId="8" hidden="1"/>
    <cellStyle name="Collegamento ipertestuale" xfId="29" builtinId="8" hidden="1"/>
    <cellStyle name="Collegamento ipertestuale" xfId="31" builtinId="8" hidden="1"/>
    <cellStyle name="Collegamento ipertestuale" xfId="33" builtinId="8" hidden="1"/>
    <cellStyle name="Collegamento ipertestuale" xfId="35" builtinId="8" hidden="1"/>
    <cellStyle name="Collegamento ipertestuale" xfId="37" builtinId="8" hidden="1"/>
    <cellStyle name="Collegamento ipertestuale" xfId="39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Collegamento ipertestuale visitato" xfId="18" builtinId="9" hidden="1"/>
    <cellStyle name="Collegamento ipertestuale visitato" xfId="20" builtinId="9" hidden="1"/>
    <cellStyle name="Collegamento ipertestuale visitato" xfId="22" builtinId="9" hidden="1"/>
    <cellStyle name="Collegamento ipertestuale visitato" xfId="24" builtinId="9" hidden="1"/>
    <cellStyle name="Collegamento ipertestuale visitato" xfId="26" builtinId="9" hidden="1"/>
    <cellStyle name="Collegamento ipertestuale visitato" xfId="28" builtinId="9" hidden="1"/>
    <cellStyle name="Collegamento ipertestuale visitato" xfId="30" builtinId="9" hidden="1"/>
    <cellStyle name="Collegamento ipertestuale visitato" xfId="32" builtinId="9" hidden="1"/>
    <cellStyle name="Collegamento ipertestuale visitato" xfId="34" builtinId="9" hidden="1"/>
    <cellStyle name="Collegamento ipertestuale visitato" xfId="36" builtinId="9" hidden="1"/>
    <cellStyle name="Collegamento ipertestuale visitato" xfId="38" builtinId="9" hidden="1"/>
    <cellStyle name="Collegamento ipertestuale visitato" xfId="40" builtinId="9" hidden="1"/>
    <cellStyle name="Normale" xfId="0" builtinId="0"/>
  </cellStyles>
  <dxfs count="70"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11906</xdr:colOff>
      <xdr:row>1</xdr:row>
      <xdr:rowOff>52387</xdr:rowOff>
    </xdr:from>
    <xdr:ext cx="8489155" cy="1924050"/>
    <xdr:sp macro="" textlink="">
      <xdr:nvSpPr>
        <xdr:cNvPr id="2" name="CasellaDiTesto 1"/>
        <xdr:cNvSpPr txBox="1"/>
      </xdr:nvSpPr>
      <xdr:spPr>
        <a:xfrm>
          <a:off x="607219" y="897731"/>
          <a:ext cx="8489155" cy="1924050"/>
        </a:xfrm>
        <a:prstGeom prst="rect">
          <a:avLst/>
        </a:prstGeom>
        <a:solidFill>
          <a:srgbClr val="FFC0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it-IT" sz="1100"/>
            <a:t>PER IL CORRETTO FUNZIONAMENTO DEL FILE SI RICHIEDE LA COMPILAZIONE DEI</a:t>
          </a:r>
          <a:r>
            <a:rPr lang="it-IT" sz="1100" baseline="0"/>
            <a:t> CAMPI:</a:t>
          </a:r>
        </a:p>
        <a:p>
          <a:endParaRPr lang="it-IT" sz="1100" baseline="0"/>
        </a:p>
        <a:p>
          <a:r>
            <a:rPr lang="it-IT" sz="1100" baseline="0">
              <a:solidFill>
                <a:srgbClr val="FF0000"/>
              </a:solidFill>
            </a:rPr>
            <a:t>       MARCA E MODELLO DEL DISTRIBUTORE PROPOSTO</a:t>
          </a:r>
        </a:p>
        <a:p>
          <a:r>
            <a:rPr lang="it-IT" sz="1100" baseline="0">
              <a:solidFill>
                <a:srgbClr val="FF0000"/>
              </a:solidFill>
            </a:rPr>
            <a:t>A1) STATO DEL DISTRIBUTORE + NUMERO MATRICOLA (in caso di macchina usata)</a:t>
          </a:r>
        </a:p>
        <a:p>
          <a:r>
            <a:rPr lang="it-IT" sz="1100" baseline="0">
              <a:solidFill>
                <a:srgbClr val="FF0000"/>
              </a:solidFill>
            </a:rPr>
            <a:t>A2) CLASSE ENERGETICA</a:t>
          </a:r>
        </a:p>
        <a:p>
          <a:r>
            <a:rPr lang="it-IT" sz="1100" baseline="0">
              <a:solidFill>
                <a:srgbClr val="FF0000"/>
              </a:solidFill>
            </a:rPr>
            <a:t>A3) TIPO DI ILLUMINAZIONE</a:t>
          </a:r>
        </a:p>
        <a:p>
          <a:r>
            <a:rPr lang="it-IT" sz="1100" baseline="0">
              <a:solidFill>
                <a:srgbClr val="FF0000"/>
              </a:solidFill>
            </a:rPr>
            <a:t>A4) TIPO DI EROGAZIONE</a:t>
          </a:r>
        </a:p>
        <a:p>
          <a:r>
            <a:rPr lang="it-IT" sz="1100" baseline="0">
              <a:solidFill>
                <a:srgbClr val="FF0000"/>
              </a:solidFill>
            </a:rPr>
            <a:t>A5) BLOCCO AUTOMATICO DEL DISTRIBUTORE</a:t>
          </a:r>
        </a:p>
        <a:p>
          <a:r>
            <a:rPr lang="it-IT" sz="1100" baseline="0">
              <a:solidFill>
                <a:srgbClr val="FF0000"/>
              </a:solidFill>
            </a:rPr>
            <a:t>A6) MODALITà DI EROGAZIONE PER DISTRIBUTORI DI BEVANDE CALDE</a:t>
          </a:r>
        </a:p>
        <a:p>
          <a:r>
            <a:rPr lang="it-IT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A7)DIMENSIONE DEL BICCHIERE IN FUNZIONE DELLA BEVANDA EROGATA PER DISTRIBUTORI DI BEVANDE CALDE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AFAFA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X21"/>
  <sheetViews>
    <sheetView tabSelected="1" zoomScale="80" zoomScaleNormal="80" workbookViewId="0">
      <selection activeCell="W6" sqref="W6:W11"/>
    </sheetView>
  </sheetViews>
  <sheetFormatPr defaultColWidth="8.85546875" defaultRowHeight="15.75" x14ac:dyDescent="0.25"/>
  <cols>
    <col min="1" max="1" width="8.85546875" style="55"/>
    <col min="2" max="2" width="37.140625" style="2" customWidth="1"/>
    <col min="3" max="3" width="13.42578125" style="2" customWidth="1"/>
    <col min="4" max="4" width="15" style="2" customWidth="1"/>
    <col min="5" max="5" width="17.140625" style="2" hidden="1" customWidth="1"/>
    <col min="6" max="6" width="11.42578125" style="2" hidden="1" customWidth="1"/>
    <col min="7" max="7" width="17" style="2" hidden="1" customWidth="1"/>
    <col min="8" max="8" width="15.42578125" style="2" customWidth="1"/>
    <col min="9" max="9" width="16.42578125" style="2" customWidth="1"/>
    <col min="10" max="10" width="23.42578125" style="2" customWidth="1"/>
    <col min="11" max="11" width="12.42578125" style="2" customWidth="1"/>
    <col min="12" max="12" width="18.42578125" style="23" customWidth="1"/>
    <col min="13" max="13" width="15.28515625" style="23" customWidth="1"/>
    <col min="14" max="14" width="12.28515625" style="5" customWidth="1"/>
    <col min="15" max="15" width="14.28515625" style="23" customWidth="1"/>
    <col min="16" max="16" width="12.42578125" style="2" customWidth="1"/>
    <col min="17" max="17" width="16.42578125" style="23" customWidth="1"/>
    <col min="18" max="18" width="12.28515625" style="2" customWidth="1"/>
    <col min="19" max="19" width="16.140625" style="23" customWidth="1"/>
    <col min="20" max="20" width="12" style="2" customWidth="1"/>
    <col min="21" max="21" width="20.85546875" style="23" customWidth="1"/>
    <col min="22" max="22" width="14.85546875" style="2" customWidth="1"/>
    <col min="23" max="23" width="23.7109375" style="2" customWidth="1"/>
    <col min="24" max="24" width="18.140625" style="2" customWidth="1"/>
    <col min="25" max="16384" width="8.85546875" style="2"/>
  </cols>
  <sheetData>
    <row r="1" spans="1:24" s="1" customFormat="1" ht="66.75" customHeight="1" x14ac:dyDescent="0.25">
      <c r="A1" s="54"/>
      <c r="B1" s="66" t="s">
        <v>61</v>
      </c>
      <c r="C1" s="67"/>
      <c r="D1" s="67"/>
      <c r="E1" s="67"/>
      <c r="F1" s="67"/>
      <c r="G1" s="67"/>
      <c r="H1" s="67"/>
      <c r="I1" s="67"/>
      <c r="J1" s="67"/>
      <c r="K1" s="34">
        <v>5</v>
      </c>
      <c r="L1" s="59" t="s">
        <v>82</v>
      </c>
      <c r="M1" s="60"/>
      <c r="N1" s="60"/>
      <c r="O1" s="60"/>
      <c r="P1" s="60"/>
      <c r="Q1" s="61"/>
      <c r="R1" s="35"/>
      <c r="S1" s="35"/>
      <c r="U1" s="22"/>
    </row>
    <row r="2" spans="1:24" s="1" customFormat="1" ht="126.75" customHeight="1" x14ac:dyDescent="0.25">
      <c r="A2" s="54"/>
      <c r="B2" s="36"/>
      <c r="C2" s="37"/>
      <c r="D2" s="37"/>
      <c r="E2" s="37"/>
      <c r="F2" s="37"/>
      <c r="G2" s="37"/>
      <c r="H2" s="37"/>
      <c r="I2" s="37"/>
      <c r="J2" s="37"/>
      <c r="K2" s="38"/>
      <c r="L2" s="35"/>
      <c r="M2" s="35"/>
      <c r="N2" s="35"/>
      <c r="O2" s="35"/>
      <c r="P2" s="35"/>
      <c r="Q2" s="35"/>
      <c r="R2" s="35"/>
      <c r="S2" s="35"/>
      <c r="U2" s="22"/>
    </row>
    <row r="3" spans="1:24" s="1" customFormat="1" ht="48.75" customHeight="1" x14ac:dyDescent="0.25">
      <c r="A3" s="54"/>
      <c r="L3" s="22"/>
      <c r="M3" s="22"/>
      <c r="N3" s="4"/>
      <c r="O3" s="22"/>
      <c r="Q3" s="22"/>
      <c r="S3" s="22"/>
      <c r="U3" s="22"/>
    </row>
    <row r="4" spans="1:24" ht="57.95" customHeight="1" x14ac:dyDescent="0.25">
      <c r="B4" s="64" t="s">
        <v>40</v>
      </c>
      <c r="C4" s="65"/>
      <c r="D4" s="64" t="s">
        <v>78</v>
      </c>
      <c r="E4" s="64" t="s">
        <v>26</v>
      </c>
      <c r="F4" s="64" t="s">
        <v>27</v>
      </c>
      <c r="G4" s="64" t="s">
        <v>35</v>
      </c>
      <c r="H4" s="64" t="s">
        <v>30</v>
      </c>
      <c r="I4" s="64" t="s">
        <v>16</v>
      </c>
      <c r="J4" s="64" t="s">
        <v>53</v>
      </c>
      <c r="K4" s="64" t="s">
        <v>28</v>
      </c>
      <c r="L4" s="62" t="s">
        <v>29</v>
      </c>
      <c r="M4" s="62" t="s">
        <v>52</v>
      </c>
      <c r="N4" s="64" t="s">
        <v>28</v>
      </c>
      <c r="O4" s="62" t="s">
        <v>54</v>
      </c>
      <c r="P4" s="64" t="s">
        <v>28</v>
      </c>
      <c r="Q4" s="62" t="s">
        <v>55</v>
      </c>
      <c r="R4" s="64" t="s">
        <v>28</v>
      </c>
      <c r="S4" s="62" t="s">
        <v>56</v>
      </c>
      <c r="T4" s="64" t="s">
        <v>28</v>
      </c>
      <c r="U4" s="62" t="s">
        <v>57</v>
      </c>
      <c r="V4" s="64" t="s">
        <v>28</v>
      </c>
      <c r="W4" s="62" t="s">
        <v>77</v>
      </c>
      <c r="X4" s="64" t="s">
        <v>28</v>
      </c>
    </row>
    <row r="5" spans="1:24" ht="27" customHeight="1" x14ac:dyDescent="0.25">
      <c r="B5" s="52" t="s">
        <v>38</v>
      </c>
      <c r="C5" s="6" t="s">
        <v>39</v>
      </c>
      <c r="D5" s="65"/>
      <c r="E5" s="65"/>
      <c r="F5" s="65"/>
      <c r="G5" s="65"/>
      <c r="H5" s="65"/>
      <c r="I5" s="65"/>
      <c r="J5" s="65"/>
      <c r="K5" s="65"/>
      <c r="L5" s="63"/>
      <c r="M5" s="63"/>
      <c r="N5" s="65"/>
      <c r="O5" s="63"/>
      <c r="P5" s="65"/>
      <c r="Q5" s="63"/>
      <c r="R5" s="65"/>
      <c r="S5" s="63"/>
      <c r="T5" s="65"/>
      <c r="U5" s="63"/>
      <c r="V5" s="65"/>
      <c r="W5" s="63"/>
      <c r="X5" s="65"/>
    </row>
    <row r="6" spans="1:24" ht="14.25" customHeight="1" x14ac:dyDescent="0.25">
      <c r="A6" s="56">
        <v>1</v>
      </c>
      <c r="B6" s="53"/>
      <c r="C6" s="20"/>
      <c r="D6" s="21" t="s">
        <v>80</v>
      </c>
      <c r="E6" s="21"/>
      <c r="F6" s="21"/>
      <c r="G6" s="21"/>
      <c r="H6" s="44" t="s">
        <v>62</v>
      </c>
      <c r="I6" s="39" t="s">
        <v>17</v>
      </c>
      <c r="J6" s="40"/>
      <c r="K6" s="42" t="str">
        <f>IF(NOT(ISNA(VLOOKUP(J6,'Criteri valutazione'!$B$3:$C$8,2,FALSE))),VLOOKUP(J6,'Criteri valutazione'!$B$3:$C$8,2,FALSE),"MANCANTE")</f>
        <v>MANCANTE</v>
      </c>
      <c r="L6" s="41"/>
      <c r="M6" s="40"/>
      <c r="N6" s="18" t="str">
        <f>IF(NOT(ISNA(VLOOKUP(M6,'Criteri valutazione'!$B$11:$C19,2,FALSE))),VLOOKUP(M6,'Criteri valutazione'!$B$11:$C$19,2,FALSE),"MANCANTE")</f>
        <v>MANCANTE</v>
      </c>
      <c r="O6" s="40"/>
      <c r="P6" s="18" t="str">
        <f>IF(NOT(ISNA(VLOOKUP(O6,'Criteri valutazione'!$C$22:$D25,2,FALSE))),VLOOKUP(O6,'Criteri valutazione'!$C$22:$D$25,2,FALSE),"MANCANTE")</f>
        <v>MANCANTE</v>
      </c>
      <c r="Q6" s="43"/>
      <c r="R6" s="18" t="str">
        <f>IF(I6="caldo", "", IF(NOT(ISNA(VLOOKUP(Q6,'Criteri valutazione'!$C27:$D$28,2,FALSE))),VLOOKUP(Q6,'Criteri valutazione'!$C$28:$D$29,2,FALSE),"MANCANTE"))</f>
        <v/>
      </c>
      <c r="S6" s="40"/>
      <c r="T6" s="18" t="str">
        <f>IF(NOT(ISNA(VLOOKUP(S6,'Criteri valutazione'!$C$33:$D$35,2,FALSE))),VLOOKUP(S6,'Criteri valutazione'!$C$33:$D$35,2,FALSE),"MANCANTE")</f>
        <v>MANCANTE</v>
      </c>
      <c r="U6" s="40"/>
      <c r="V6" s="18" t="str">
        <f>IF(I6="freddo","", IF(I6="misto","", IF(I6="gelato","", IF(NOT(ISNA(VLOOKUP(U6,'Criteri valutazione'!$C$38:$D$39,2,FALSE))),VLOOKUP(U6,'Criteri valutazione'!$C$38:$D$39,2,FALSE),"MANCANTE"))))</f>
        <v>MANCANTE</v>
      </c>
      <c r="W6" s="40"/>
      <c r="X6" s="18" t="str">
        <f>IF(I6="freddo","", IF(I6="misto","", IF(I6="gelato","", IF(NOT(ISNA(VLOOKUP(W6,'Criteri valutazione'!$C$42:$D$43,2,FALSE))),VLOOKUP(W6,'Criteri valutazione'!$C$42:$D$43,2,FALSE),"MANCANTE"))))</f>
        <v>MANCANTE</v>
      </c>
    </row>
    <row r="7" spans="1:24" x14ac:dyDescent="0.25">
      <c r="A7" s="56">
        <v>2</v>
      </c>
      <c r="B7" s="53"/>
      <c r="C7" s="20"/>
      <c r="D7" s="21" t="s">
        <v>80</v>
      </c>
      <c r="E7" s="21"/>
      <c r="F7" s="21"/>
      <c r="G7" s="21"/>
      <c r="H7" s="44" t="s">
        <v>62</v>
      </c>
      <c r="I7" s="39" t="s">
        <v>17</v>
      </c>
      <c r="J7" s="40"/>
      <c r="K7" s="42" t="str">
        <f>IF(NOT(ISNA(VLOOKUP(J7,'Criteri valutazione'!$B$3:$C$8,2,FALSE))),VLOOKUP(J7,'Criteri valutazione'!$B$3:$C$8,2,FALSE),"MANCANTE")</f>
        <v>MANCANTE</v>
      </c>
      <c r="L7" s="41"/>
      <c r="M7" s="40"/>
      <c r="N7" s="18" t="str">
        <f>IF(NOT(ISNA(VLOOKUP(M7,'Criteri valutazione'!$B$11:$C20,2,FALSE))),VLOOKUP(M7,'Criteri valutazione'!$B$11:$C$19,2,FALSE),"MANCANTE")</f>
        <v>MANCANTE</v>
      </c>
      <c r="O7" s="40"/>
      <c r="P7" s="18" t="str">
        <f>IF(NOT(ISNA(VLOOKUP(O7,'Criteri valutazione'!$C$22:$D26,2,FALSE))),VLOOKUP(O7,'Criteri valutazione'!$C$22:$D$25,2,FALSE),"MANCANTE")</f>
        <v>MANCANTE</v>
      </c>
      <c r="Q7" s="43"/>
      <c r="R7" s="18" t="str">
        <f>IF(I7="caldo", "", IF(NOT(ISNA(VLOOKUP(Q7,'Criteri valutazione'!$C$28:$D28,2,FALSE))),VLOOKUP(Q7,'Criteri valutazione'!$C$28:$D$29,2,FALSE),"MANCANTE"))</f>
        <v/>
      </c>
      <c r="S7" s="40"/>
      <c r="T7" s="18" t="str">
        <f>IF(NOT(ISNA(VLOOKUP(S7,'Criteri valutazione'!$C$33:$D$35,2,FALSE))),VLOOKUP(S7,'Criteri valutazione'!$C$33:$D$35,2,FALSE),"MANCANTE")</f>
        <v>MANCANTE</v>
      </c>
      <c r="U7" s="40"/>
      <c r="V7" s="18" t="str">
        <f>IF(I7="freddo","", IF(I7="misto","", IF(I7="gelato","", IF(NOT(ISNA(VLOOKUP(U7,'Criteri valutazione'!$C$38:$D$39,2,FALSE))),VLOOKUP(U7,'Criteri valutazione'!$C$38:$D$39,2,FALSE),"MANCANTE"))))</f>
        <v>MANCANTE</v>
      </c>
      <c r="W7" s="40"/>
      <c r="X7" s="18" t="str">
        <f>IF(I7="freddo","", IF(I7="misto","", IF(I7="gelato","", IF(NOT(ISNA(VLOOKUP(W7,'Criteri valutazione'!$C$42:$D$43,2,FALSE))),VLOOKUP(W7,'Criteri valutazione'!$C$42:$D$43,2,FALSE),"MANCANTE"))))</f>
        <v>MANCANTE</v>
      </c>
    </row>
    <row r="8" spans="1:24" ht="14.25" customHeight="1" x14ac:dyDescent="0.25">
      <c r="A8" s="56">
        <v>3</v>
      </c>
      <c r="B8" s="53"/>
      <c r="C8" s="20"/>
      <c r="D8" s="21" t="s">
        <v>80</v>
      </c>
      <c r="E8" s="21"/>
      <c r="F8" s="21"/>
      <c r="G8" s="21"/>
      <c r="H8" s="44" t="s">
        <v>62</v>
      </c>
      <c r="I8" s="39" t="s">
        <v>17</v>
      </c>
      <c r="J8" s="40"/>
      <c r="K8" s="42" t="str">
        <f>IF(NOT(ISNA(VLOOKUP(J8,'Criteri valutazione'!$B$3:$C$8,2,FALSE))),VLOOKUP(J8,'Criteri valutazione'!$B$3:$C$8,2,FALSE),"MANCANTE")</f>
        <v>MANCANTE</v>
      </c>
      <c r="L8" s="41"/>
      <c r="M8" s="40"/>
      <c r="N8" s="18" t="str">
        <f>IF(NOT(ISNA(VLOOKUP(M8,'Criteri valutazione'!$B$11:$C21,2,FALSE))),VLOOKUP(M8,'Criteri valutazione'!$B$11:$C$19,2,FALSE),"MANCANTE")</f>
        <v>MANCANTE</v>
      </c>
      <c r="O8" s="40"/>
      <c r="P8" s="18" t="str">
        <f>IF(NOT(ISNA(VLOOKUP(O8,'Criteri valutazione'!$C$22:$D27,2,FALSE))),VLOOKUP(O8,'Criteri valutazione'!$C$22:$D$25,2,FALSE),"MANCANTE")</f>
        <v>MANCANTE</v>
      </c>
      <c r="Q8" s="43"/>
      <c r="R8" s="18" t="str">
        <f>IF(I8="caldo", "", IF(NOT(ISNA(VLOOKUP(Q8,'Criteri valutazione'!$C$28:$D29,2,FALSE))),VLOOKUP(Q8,'Criteri valutazione'!$C$28:$D$29,2,FALSE),"MANCANTE"))</f>
        <v/>
      </c>
      <c r="S8" s="40"/>
      <c r="T8" s="18" t="str">
        <f>IF(NOT(ISNA(VLOOKUP(S8,'Criteri valutazione'!$C$33:$D$35,2,FALSE))),VLOOKUP(S8,'Criteri valutazione'!$C$33:$D$35,2,FALSE),"MANCANTE")</f>
        <v>MANCANTE</v>
      </c>
      <c r="U8" s="40"/>
      <c r="V8" s="18" t="str">
        <f>IF(I8="freddo","", IF(I8="misto","", IF(I8="gelato","", IF(NOT(ISNA(VLOOKUP(U8,'Criteri valutazione'!$C$38:$D$39,2,FALSE))),VLOOKUP(U8,'Criteri valutazione'!$C$38:$D$39,2,FALSE),"MANCANTE"))))</f>
        <v>MANCANTE</v>
      </c>
      <c r="W8" s="40"/>
      <c r="X8" s="18" t="str">
        <f>IF(I8="freddo","", IF(I8="misto","", IF(I8="gelato","", IF(NOT(ISNA(VLOOKUP(W8,'Criteri valutazione'!$C$42:$D$43,2,FALSE))),VLOOKUP(W8,'Criteri valutazione'!$C$42:$D$43,2,FALSE),"MANCANTE"))))</f>
        <v>MANCANTE</v>
      </c>
    </row>
    <row r="9" spans="1:24" ht="14.25" customHeight="1" x14ac:dyDescent="0.25">
      <c r="A9" s="56">
        <v>4</v>
      </c>
      <c r="B9" s="53"/>
      <c r="C9" s="20"/>
      <c r="D9" s="21" t="s">
        <v>81</v>
      </c>
      <c r="E9" s="21"/>
      <c r="F9" s="21"/>
      <c r="G9" s="21"/>
      <c r="H9" s="44" t="s">
        <v>62</v>
      </c>
      <c r="I9" s="39" t="s">
        <v>17</v>
      </c>
      <c r="J9" s="40"/>
      <c r="K9" s="42" t="str">
        <f>IF(NOT(ISNA(VLOOKUP(J9,'Criteri valutazione'!$B$3:$C$8,2,FALSE))),VLOOKUP(J9,'Criteri valutazione'!$B$3:$C$8,2,FALSE),"MANCANTE")</f>
        <v>MANCANTE</v>
      </c>
      <c r="L9" s="41"/>
      <c r="M9" s="40"/>
      <c r="N9" s="18" t="str">
        <f>IF(NOT(ISNA(VLOOKUP(M9,'Criteri valutazione'!$B$11:$C22,2,FALSE))),VLOOKUP(M9,'Criteri valutazione'!$B$11:$C$19,2,FALSE),"MANCANTE")</f>
        <v>MANCANTE</v>
      </c>
      <c r="O9" s="40"/>
      <c r="P9" s="18" t="str">
        <f>IF(NOT(ISNA(VLOOKUP(O9,'Criteri valutazione'!$C$22:$D28,2,FALSE))),VLOOKUP(O9,'Criteri valutazione'!$C$22:$D$25,2,FALSE),"MANCANTE")</f>
        <v>MANCANTE</v>
      </c>
      <c r="Q9" s="43"/>
      <c r="R9" s="18" t="str">
        <f>IF(I9="caldo", "", IF(NOT(ISNA(VLOOKUP(Q9,'Criteri valutazione'!$C$28:$D30,2,FALSE))),VLOOKUP(Q9,'Criteri valutazione'!$C$28:$D$29,2,FALSE),"MANCANTE"))</f>
        <v/>
      </c>
      <c r="S9" s="40"/>
      <c r="T9" s="18" t="str">
        <f>IF(NOT(ISNA(VLOOKUP(S9,'Criteri valutazione'!$C$33:$D$35,2,FALSE))),VLOOKUP(S9,'Criteri valutazione'!$C$33:$D$35,2,FALSE),"MANCANTE")</f>
        <v>MANCANTE</v>
      </c>
      <c r="U9" s="40"/>
      <c r="V9" s="18" t="str">
        <f>IF(I9="freddo","", IF(I9="misto","", IF(I9="gelato","", IF(NOT(ISNA(VLOOKUP(U9,'Criteri valutazione'!$C$38:$D$39,2,FALSE))),VLOOKUP(U9,'Criteri valutazione'!$C$38:$D$39,2,FALSE),"MANCANTE"))))</f>
        <v>MANCANTE</v>
      </c>
      <c r="W9" s="40"/>
      <c r="X9" s="18" t="str">
        <f>IF(I9="freddo","", IF(I9="misto","", IF(I9="gelato","", IF(NOT(ISNA(VLOOKUP(W9,'Criteri valutazione'!$C$42:$D$43,2,FALSE))),VLOOKUP(W9,'Criteri valutazione'!$C$42:$D$43,2,FALSE),"MANCANTE"))))</f>
        <v>MANCANTE</v>
      </c>
    </row>
    <row r="10" spans="1:24" x14ac:dyDescent="0.25">
      <c r="A10" s="56">
        <v>5</v>
      </c>
      <c r="B10" s="53"/>
      <c r="C10" s="20"/>
      <c r="D10" s="21" t="s">
        <v>81</v>
      </c>
      <c r="E10" s="21"/>
      <c r="F10" s="21"/>
      <c r="G10" s="21"/>
      <c r="H10" s="44" t="s">
        <v>62</v>
      </c>
      <c r="I10" s="39" t="s">
        <v>17</v>
      </c>
      <c r="J10" s="40"/>
      <c r="K10" s="42" t="str">
        <f>IF(NOT(ISNA(VLOOKUP(J10,'Criteri valutazione'!$B$3:$C$8,2,FALSE))),VLOOKUP(J10,'Criteri valutazione'!$B$3:$C$8,2,FALSE),"MANCANTE")</f>
        <v>MANCANTE</v>
      </c>
      <c r="L10" s="41"/>
      <c r="M10" s="40"/>
      <c r="N10" s="18" t="str">
        <f>IF(NOT(ISNA(VLOOKUP(M10,'Criteri valutazione'!$B$11:$C23,2,FALSE))),VLOOKUP(M10,'Criteri valutazione'!$B$11:$C$19,2,FALSE),"MANCANTE")</f>
        <v>MANCANTE</v>
      </c>
      <c r="O10" s="40"/>
      <c r="P10" s="18" t="str">
        <f>IF(NOT(ISNA(VLOOKUP(O10,'Criteri valutazione'!$C$22:$D29,2,FALSE))),VLOOKUP(O10,'Criteri valutazione'!$C$22:$D$25,2,FALSE),"MANCANTE")</f>
        <v>MANCANTE</v>
      </c>
      <c r="Q10" s="43"/>
      <c r="R10" s="18" t="str">
        <f>IF(I10="caldo", "", IF(NOT(ISNA(VLOOKUP(Q10,'Criteri valutazione'!$C$28:$D31,2,FALSE))),VLOOKUP(Q10,'Criteri valutazione'!$C$28:$D$29,2,FALSE),"MANCANTE"))</f>
        <v/>
      </c>
      <c r="S10" s="40"/>
      <c r="T10" s="18" t="str">
        <f>IF(NOT(ISNA(VLOOKUP(S10,'Criteri valutazione'!$C$33:$D$35,2,FALSE))),VLOOKUP(S10,'Criteri valutazione'!$C$33:$D$35,2,FALSE),"MANCANTE")</f>
        <v>MANCANTE</v>
      </c>
      <c r="U10" s="40"/>
      <c r="V10" s="18" t="str">
        <f>IF(I10="freddo","", IF(I10="misto","", IF(I10="gelato","", IF(NOT(ISNA(VLOOKUP(U10,'Criteri valutazione'!$C$38:$D$39,2,FALSE))),VLOOKUP(U10,'Criteri valutazione'!$C$38:$D$39,2,FALSE),"MANCANTE"))))</f>
        <v>MANCANTE</v>
      </c>
      <c r="W10" s="40"/>
      <c r="X10" s="18" t="str">
        <f>IF(I10="freddo","", IF(I10="misto","", IF(I10="gelato","", IF(NOT(ISNA(VLOOKUP(W10,'Criteri valutazione'!$C$42:$D$43,2,FALSE))),VLOOKUP(W10,'Criteri valutazione'!$C$42:$D$43,2,FALSE),"MANCANTE"))))</f>
        <v>MANCANTE</v>
      </c>
    </row>
    <row r="11" spans="1:24" ht="14.25" customHeight="1" x14ac:dyDescent="0.25">
      <c r="A11" s="56">
        <v>6</v>
      </c>
      <c r="B11" s="53"/>
      <c r="C11" s="20"/>
      <c r="D11" s="21" t="s">
        <v>81</v>
      </c>
      <c r="E11" s="21"/>
      <c r="F11" s="21"/>
      <c r="G11" s="21"/>
      <c r="H11" s="44" t="s">
        <v>62</v>
      </c>
      <c r="I11" s="39" t="s">
        <v>17</v>
      </c>
      <c r="J11" s="40"/>
      <c r="K11" s="42" t="str">
        <f>IF(NOT(ISNA(VLOOKUP(J11,'Criteri valutazione'!$B$3:$C$8,2,FALSE))),VLOOKUP(J11,'Criteri valutazione'!$B$3:$C$8,2,FALSE),"MANCANTE")</f>
        <v>MANCANTE</v>
      </c>
      <c r="L11" s="41"/>
      <c r="M11" s="40"/>
      <c r="N11" s="18" t="str">
        <f>IF(NOT(ISNA(VLOOKUP(M11,'Criteri valutazione'!$B$11:$C24,2,FALSE))),VLOOKUP(M11,'Criteri valutazione'!$B$11:$C$19,2,FALSE),"MANCANTE")</f>
        <v>MANCANTE</v>
      </c>
      <c r="O11" s="40"/>
      <c r="P11" s="18" t="str">
        <f>IF(NOT(ISNA(VLOOKUP(O11,'Criteri valutazione'!$C$22:$D30,2,FALSE))),VLOOKUP(O11,'Criteri valutazione'!$C$22:$D$25,2,FALSE),"MANCANTE")</f>
        <v>MANCANTE</v>
      </c>
      <c r="Q11" s="43"/>
      <c r="R11" s="18" t="str">
        <f>IF(I11="caldo", "", IF(NOT(ISNA(VLOOKUP(Q11,'Criteri valutazione'!$C$28:$D32,2,FALSE))),VLOOKUP(Q11,'Criteri valutazione'!$C$28:$D$29,2,FALSE),"MANCANTE"))</f>
        <v/>
      </c>
      <c r="S11" s="40"/>
      <c r="T11" s="18" t="str">
        <f>IF(NOT(ISNA(VLOOKUP(S11,'Criteri valutazione'!$C$33:$D$35,2,FALSE))),VLOOKUP(S11,'Criteri valutazione'!$C$33:$D$35,2,FALSE),"MANCANTE")</f>
        <v>MANCANTE</v>
      </c>
      <c r="U11" s="40"/>
      <c r="V11" s="18" t="str">
        <f>IF(I11="freddo","", IF(I11="misto","", IF(I11="gelato","", IF(NOT(ISNA(VLOOKUP(U11,'Criteri valutazione'!$C$38:$D$39,2,FALSE))),VLOOKUP(U11,'Criteri valutazione'!$C$38:$D$39,2,FALSE),"MANCANTE"))))</f>
        <v>MANCANTE</v>
      </c>
      <c r="W11" s="40"/>
      <c r="X11" s="18" t="str">
        <f>IF(I11="freddo","", IF(I11="misto","", IF(I11="gelato","", IF(NOT(ISNA(VLOOKUP(W11,'Criteri valutazione'!$C$42:$D$43,2,FALSE))),VLOOKUP(W11,'Criteri valutazione'!$C$42:$D$43,2,FALSE),"MANCANTE"))))</f>
        <v>MANCANTE</v>
      </c>
    </row>
    <row r="12" spans="1:24" x14ac:dyDescent="0.25">
      <c r="A12" s="57">
        <v>1</v>
      </c>
      <c r="B12" s="53"/>
      <c r="C12" s="20"/>
      <c r="D12" s="21" t="s">
        <v>80</v>
      </c>
      <c r="E12" s="21"/>
      <c r="F12" s="21"/>
      <c r="G12" s="21"/>
      <c r="H12" s="44" t="s">
        <v>62</v>
      </c>
      <c r="I12" s="39" t="s">
        <v>18</v>
      </c>
      <c r="J12" s="40"/>
      <c r="K12" s="42" t="str">
        <f>IF(NOT(ISNA(VLOOKUP(J12,'Criteri valutazione'!$B$3:$C$8,2,FALSE))),VLOOKUP(J12,'Criteri valutazione'!$B$3:$C$8,2,FALSE),"MANCANTE")</f>
        <v>MANCANTE</v>
      </c>
      <c r="L12" s="41"/>
      <c r="M12" s="40"/>
      <c r="N12" s="18" t="str">
        <f>IF(NOT(ISNA(VLOOKUP(M12,'Criteri valutazione'!$B$11:$C25,2,FALSE))),VLOOKUP(M12,'Criteri valutazione'!$B$11:$C$19,2,FALSE),"MANCANTE")</f>
        <v>MANCANTE</v>
      </c>
      <c r="O12" s="40"/>
      <c r="P12" s="18" t="str">
        <f>IF(NOT(ISNA(VLOOKUP(O12,'Criteri valutazione'!$C$22:$D31,2,FALSE))),VLOOKUP(O12,'Criteri valutazione'!$C$22:$D$25,2,FALSE),"MANCANTE")</f>
        <v>MANCANTE</v>
      </c>
      <c r="Q12" s="40"/>
      <c r="R12" s="18" t="str">
        <f>IF(I12="caldo", "", IF(NOT(ISNA(VLOOKUP(Q12,'Criteri valutazione'!$C$28:$D29,2,FALSE))),VLOOKUP(Q12,'Criteri valutazione'!$C$28:$D$29,2,FALSE),"MANCANTE"))</f>
        <v>MANCANTE</v>
      </c>
      <c r="S12" s="40"/>
      <c r="T12" s="18" t="str">
        <f>IF(NOT(ISNA(VLOOKUP(S12,'Criteri valutazione'!$C$33:$D$35,2,FALSE))),VLOOKUP(S12,'Criteri valutazione'!$C$33:$D$35,2,FALSE),"MANCANTE")</f>
        <v>MANCANTE</v>
      </c>
      <c r="U12" s="43"/>
      <c r="V12" s="18" t="str">
        <f>IF(I12="freddo","", IF(I12="misto","", IF(I12="gelato","", IF(NOT(ISNA(VLOOKUP(U12,'Criteri valutazione'!$C$38:$D$39,2,FALSE))),VLOOKUP(U12,'Criteri valutazione'!$C$38:$D$39,2,FALSE),"MANCANTE"))))</f>
        <v/>
      </c>
      <c r="W12" s="43"/>
      <c r="X12" s="18" t="str">
        <f>IF(I12="freddo","", IF(I12="misto","", IF(I12="gelato","", IF(NOT(ISNA(VLOOKUP(W12,'Criteri valutazione'!$C$42:$D$43,2,FALSE))),VLOOKUP(W12,'Criteri valutazione'!$C$42:$D$43,2,FALSE),"MANCANTE"))))</f>
        <v/>
      </c>
    </row>
    <row r="13" spans="1:24" x14ac:dyDescent="0.25">
      <c r="A13" s="57">
        <v>2</v>
      </c>
      <c r="B13" s="53"/>
      <c r="C13" s="20"/>
      <c r="D13" s="21" t="s">
        <v>81</v>
      </c>
      <c r="E13" s="21"/>
      <c r="F13" s="21"/>
      <c r="G13" s="21"/>
      <c r="H13" s="44" t="s">
        <v>62</v>
      </c>
      <c r="I13" s="39" t="s">
        <v>18</v>
      </c>
      <c r="J13" s="40"/>
      <c r="K13" s="42" t="str">
        <f>IF(NOT(ISNA(VLOOKUP(J13,'Criteri valutazione'!$B$3:$C$8,2,FALSE))),VLOOKUP(J13,'Criteri valutazione'!$B$3:$C$8,2,FALSE),"MANCANTE")</f>
        <v>MANCANTE</v>
      </c>
      <c r="L13" s="41"/>
      <c r="M13" s="40"/>
      <c r="N13" s="18" t="str">
        <f>IF(NOT(ISNA(VLOOKUP(M13,'Criteri valutazione'!$B$11:$C26,2,FALSE))),VLOOKUP(M13,'Criteri valutazione'!$B$11:$C$19,2,FALSE),"MANCANTE")</f>
        <v>MANCANTE</v>
      </c>
      <c r="O13" s="40"/>
      <c r="P13" s="18" t="str">
        <f>IF(NOT(ISNA(VLOOKUP(O13,'Criteri valutazione'!$C$22:$D32,2,FALSE))),VLOOKUP(O13,'Criteri valutazione'!$C$22:$D$25,2,FALSE),"MANCANTE")</f>
        <v>MANCANTE</v>
      </c>
      <c r="Q13" s="40"/>
      <c r="R13" s="18" t="str">
        <f>IF(I13="caldo", "", IF(NOT(ISNA(VLOOKUP(Q13,'Criteri valutazione'!$C$28:$D30,2,FALSE))),VLOOKUP(Q13,'Criteri valutazione'!$C$28:$D$29,2,FALSE),"MANCANTE"))</f>
        <v>MANCANTE</v>
      </c>
      <c r="S13" s="40"/>
      <c r="T13" s="18" t="str">
        <f>IF(NOT(ISNA(VLOOKUP(S13,'Criteri valutazione'!$C$33:$D$35,2,FALSE))),VLOOKUP(S13,'Criteri valutazione'!$C$33:$D$35,2,FALSE),"MANCANTE")</f>
        <v>MANCANTE</v>
      </c>
      <c r="U13" s="43"/>
      <c r="V13" s="18" t="str">
        <f>IF(I13="freddo","", IF(I13="misto","", IF(I13="gelato","", IF(NOT(ISNA(VLOOKUP(U13,'Criteri valutazione'!$C$38:$D$39,2,FALSE))),VLOOKUP(U13,'Criteri valutazione'!$C$38:$D$39,2,FALSE),"MANCANTE"))))</f>
        <v/>
      </c>
      <c r="W13" s="43"/>
      <c r="X13" s="18" t="str">
        <f>IF(I13="freddo","", IF(I13="misto","", IF(I13="gelato","", IF(NOT(ISNA(VLOOKUP(W13,'Criteri valutazione'!$C$42:$D$43,2,FALSE))),VLOOKUP(W13,'Criteri valutazione'!$C$42:$D$43,2,FALSE),"MANCANTE"))))</f>
        <v/>
      </c>
    </row>
    <row r="14" spans="1:24" x14ac:dyDescent="0.25">
      <c r="A14" s="57">
        <v>3</v>
      </c>
      <c r="B14" s="53"/>
      <c r="C14" s="20"/>
      <c r="D14" s="21" t="s">
        <v>81</v>
      </c>
      <c r="E14" s="21"/>
      <c r="F14" s="21"/>
      <c r="G14" s="21"/>
      <c r="H14" s="44" t="s">
        <v>62</v>
      </c>
      <c r="I14" s="39" t="s">
        <v>18</v>
      </c>
      <c r="J14" s="40"/>
      <c r="K14" s="42" t="str">
        <f>IF(NOT(ISNA(VLOOKUP(J14,'Criteri valutazione'!$B$3:$C$8,2,FALSE))),VLOOKUP(J14,'Criteri valutazione'!$B$3:$C$8,2,FALSE),"MANCANTE")</f>
        <v>MANCANTE</v>
      </c>
      <c r="L14" s="41"/>
      <c r="M14" s="40"/>
      <c r="N14" s="18" t="str">
        <f>IF(NOT(ISNA(VLOOKUP(M14,'Criteri valutazione'!$B$11:$C27,2,FALSE))),VLOOKUP(M14,'Criteri valutazione'!$B$11:$C$19,2,FALSE),"MANCANTE")</f>
        <v>MANCANTE</v>
      </c>
      <c r="O14" s="40"/>
      <c r="P14" s="18" t="str">
        <f>IF(NOT(ISNA(VLOOKUP(O14,'Criteri valutazione'!$C$22:$D33,2,FALSE))),VLOOKUP(O14,'Criteri valutazione'!$C$22:$D$25,2,FALSE),"MANCANTE")</f>
        <v>MANCANTE</v>
      </c>
      <c r="Q14" s="40"/>
      <c r="R14" s="18" t="str">
        <f>IF(I14="caldo", "", IF(NOT(ISNA(VLOOKUP(Q14,'Criteri valutazione'!$C$28:$D31,2,FALSE))),VLOOKUP(Q14,'Criteri valutazione'!$C$28:$D$29,2,FALSE),"MANCANTE"))</f>
        <v>MANCANTE</v>
      </c>
      <c r="S14" s="40"/>
      <c r="T14" s="18" t="str">
        <f>IF(NOT(ISNA(VLOOKUP(S14,'Criteri valutazione'!$C$33:$D$35,2,FALSE))),VLOOKUP(S14,'Criteri valutazione'!$C$33:$D$35,2,FALSE),"MANCANTE")</f>
        <v>MANCANTE</v>
      </c>
      <c r="U14" s="43"/>
      <c r="V14" s="18" t="str">
        <f>IF(I14="freddo","", IF(I14="misto","", IF(I14="gelato","", IF(NOT(ISNA(VLOOKUP(U14,'Criteri valutazione'!$C$38:$D$39,2,FALSE))),VLOOKUP(U14,'Criteri valutazione'!$C$38:$D$39,2,FALSE),"MANCANTE"))))</f>
        <v/>
      </c>
      <c r="W14" s="43"/>
      <c r="X14" s="18" t="str">
        <f>IF(I14="freddo","", IF(I14="misto","", IF(I14="gelato","", IF(NOT(ISNA(VLOOKUP(W14,'Criteri valutazione'!$C$42:$D$43,2,FALSE))),VLOOKUP(W14,'Criteri valutazione'!$C$42:$D$43,2,FALSE),"MANCANTE"))))</f>
        <v/>
      </c>
    </row>
    <row r="15" spans="1:24" x14ac:dyDescent="0.25">
      <c r="A15" s="57">
        <v>4</v>
      </c>
      <c r="B15" s="53"/>
      <c r="C15" s="20"/>
      <c r="D15" s="21" t="s">
        <v>81</v>
      </c>
      <c r="E15" s="21"/>
      <c r="F15" s="21"/>
      <c r="G15" s="21"/>
      <c r="H15" s="44" t="s">
        <v>62</v>
      </c>
      <c r="I15" s="39" t="s">
        <v>18</v>
      </c>
      <c r="J15" s="40"/>
      <c r="K15" s="42" t="str">
        <f>IF(NOT(ISNA(VLOOKUP(J15,'Criteri valutazione'!$B$3:$C$8,2,FALSE))),VLOOKUP(J15,'Criteri valutazione'!$B$3:$C$8,2,FALSE),"MANCANTE")</f>
        <v>MANCANTE</v>
      </c>
      <c r="L15" s="41"/>
      <c r="M15" s="40"/>
      <c r="N15" s="18" t="str">
        <f>IF(NOT(ISNA(VLOOKUP(M15,'Criteri valutazione'!$B$11:$C28,2,FALSE))),VLOOKUP(M15,'Criteri valutazione'!$B$11:$C$19,2,FALSE),"MANCANTE")</f>
        <v>MANCANTE</v>
      </c>
      <c r="O15" s="40"/>
      <c r="P15" s="18" t="str">
        <f>IF(NOT(ISNA(VLOOKUP(O15,'Criteri valutazione'!$C$22:$D34,2,FALSE))),VLOOKUP(O15,'Criteri valutazione'!$C$22:$D$25,2,FALSE),"MANCANTE")</f>
        <v>MANCANTE</v>
      </c>
      <c r="Q15" s="40"/>
      <c r="R15" s="18" t="str">
        <f>IF(I15="caldo", "", IF(NOT(ISNA(VLOOKUP(Q15,'Criteri valutazione'!$C$28:$D32,2,FALSE))),VLOOKUP(Q15,'Criteri valutazione'!$C$28:$D$29,2,FALSE),"MANCANTE"))</f>
        <v>MANCANTE</v>
      </c>
      <c r="S15" s="40"/>
      <c r="T15" s="18" t="str">
        <f>IF(NOT(ISNA(VLOOKUP(S15,'Criteri valutazione'!$C$33:$D$35,2,FALSE))),VLOOKUP(S15,'Criteri valutazione'!$C$33:$D$35,2,FALSE),"MANCANTE")</f>
        <v>MANCANTE</v>
      </c>
      <c r="U15" s="43"/>
      <c r="V15" s="18" t="str">
        <f>IF(I15="freddo","", IF(I15="misto","", IF(I15="gelato","", IF(NOT(ISNA(VLOOKUP(U15,'Criteri valutazione'!$C$38:$D$39,2,FALSE))),VLOOKUP(U15,'Criteri valutazione'!$C$38:$D$39,2,FALSE),"MANCANTE"))))</f>
        <v/>
      </c>
      <c r="W15" s="43"/>
      <c r="X15" s="18" t="str">
        <f>IF(I15="freddo","", IF(I15="misto","", IF(I15="gelato","", IF(NOT(ISNA(VLOOKUP(W15,'Criteri valutazione'!$C$42:$D$43,2,FALSE))),VLOOKUP(W15,'Criteri valutazione'!$C$42:$D$43,2,FALSE),"MANCANTE"))))</f>
        <v/>
      </c>
    </row>
    <row r="16" spans="1:24" x14ac:dyDescent="0.25">
      <c r="A16" s="58">
        <v>1</v>
      </c>
      <c r="B16" s="53"/>
      <c r="C16" s="20"/>
      <c r="D16" s="21" t="s">
        <v>80</v>
      </c>
      <c r="E16" s="21"/>
      <c r="F16" s="21"/>
      <c r="G16" s="21"/>
      <c r="H16" s="44" t="s">
        <v>62</v>
      </c>
      <c r="I16" s="39" t="s">
        <v>19</v>
      </c>
      <c r="J16" s="40"/>
      <c r="K16" s="42" t="str">
        <f>IF(NOT(ISNA(VLOOKUP(J16,'Criteri valutazione'!$B$3:$C$8,2,FALSE))),VLOOKUP(J16,'Criteri valutazione'!$B$3:$C$8,2,FALSE),"MANCANTE")</f>
        <v>MANCANTE</v>
      </c>
      <c r="L16" s="41"/>
      <c r="M16" s="40"/>
      <c r="N16" s="18" t="str">
        <f>IF(NOT(ISNA(VLOOKUP(M16,'Criteri valutazione'!$B$11:$C29,2,FALSE))),VLOOKUP(M16,'Criteri valutazione'!$B$11:$C$19,2,FALSE),"MANCANTE")</f>
        <v>MANCANTE</v>
      </c>
      <c r="O16" s="40"/>
      <c r="P16" s="18" t="str">
        <f>IF(NOT(ISNA(VLOOKUP(O16,'Criteri valutazione'!$C$22:$D35,2,FALSE))),VLOOKUP(O16,'Criteri valutazione'!$C$22:$D$25,2,FALSE),"MANCANTE")</f>
        <v>MANCANTE</v>
      </c>
      <c r="Q16" s="40"/>
      <c r="R16" s="18" t="str">
        <f>IF(I16="caldo", "", IF(NOT(ISNA(VLOOKUP(Q16,'Criteri valutazione'!$C$28:$D33,2,FALSE))),VLOOKUP(Q16,'Criteri valutazione'!$C$28:$D$29,2,FALSE),"MANCANTE"))</f>
        <v>MANCANTE</v>
      </c>
      <c r="S16" s="40"/>
      <c r="T16" s="18" t="str">
        <f>IF(NOT(ISNA(VLOOKUP(S16,'Criteri valutazione'!$C$33:$D$35,2,FALSE))),VLOOKUP(S16,'Criteri valutazione'!$C$33:$D$35,2,FALSE),"MANCANTE")</f>
        <v>MANCANTE</v>
      </c>
      <c r="U16" s="43"/>
      <c r="V16" s="18" t="str">
        <f>IF(I16="freddo","", IF(I16="misto","", IF(I16="gelato","", IF(NOT(ISNA(VLOOKUP(U16,'Criteri valutazione'!$C$38:$D$39,2,FALSE))),VLOOKUP(U16,'Criteri valutazione'!$C$38:$D$39,2,FALSE),"MANCANTE"))))</f>
        <v/>
      </c>
      <c r="W16" s="43"/>
      <c r="X16" s="18" t="str">
        <f>IF(I16="freddo","", IF(I16="misto","", IF(I16="gelato","", IF(NOT(ISNA(VLOOKUP(W16,'Criteri valutazione'!$C$42:$D$43,2,FALSE))),VLOOKUP(W16,'Criteri valutazione'!$C$42:$D$43,2,FALSE),"MANCANTE"))))</f>
        <v/>
      </c>
    </row>
    <row r="17" spans="1:24" x14ac:dyDescent="0.25">
      <c r="A17" s="58">
        <v>2</v>
      </c>
      <c r="B17" s="53"/>
      <c r="C17" s="20"/>
      <c r="D17" s="21" t="s">
        <v>80</v>
      </c>
      <c r="E17" s="21"/>
      <c r="F17" s="21"/>
      <c r="G17" s="21"/>
      <c r="H17" s="44" t="s">
        <v>62</v>
      </c>
      <c r="I17" s="39" t="s">
        <v>19</v>
      </c>
      <c r="J17" s="40"/>
      <c r="K17" s="42" t="str">
        <f>IF(NOT(ISNA(VLOOKUP(J17,'Criteri valutazione'!$B$3:$C$8,2,FALSE))),VLOOKUP(J17,'Criteri valutazione'!$B$3:$C$8,2,FALSE),"MANCANTE")</f>
        <v>MANCANTE</v>
      </c>
      <c r="L17" s="41"/>
      <c r="M17" s="40"/>
      <c r="N17" s="18" t="str">
        <f>IF(NOT(ISNA(VLOOKUP(M17,'Criteri valutazione'!$B$11:$C30,2,FALSE))),VLOOKUP(M17,'Criteri valutazione'!$B$11:$C$19,2,FALSE),"MANCANTE")</f>
        <v>MANCANTE</v>
      </c>
      <c r="O17" s="40"/>
      <c r="P17" s="18" t="str">
        <f>IF(NOT(ISNA(VLOOKUP(O17,'Criteri valutazione'!$C$22:$D36,2,FALSE))),VLOOKUP(O17,'Criteri valutazione'!$C$22:$D$25,2,FALSE),"MANCANTE")</f>
        <v>MANCANTE</v>
      </c>
      <c r="Q17" s="40"/>
      <c r="R17" s="18" t="str">
        <f>IF(I17="caldo", "", IF(NOT(ISNA(VLOOKUP(Q17,'Criteri valutazione'!$C$28:$D34,2,FALSE))),VLOOKUP(Q17,'Criteri valutazione'!$C$28:$D$29,2,FALSE),"MANCANTE"))</f>
        <v>MANCANTE</v>
      </c>
      <c r="S17" s="40"/>
      <c r="T17" s="18" t="str">
        <f>IF(NOT(ISNA(VLOOKUP(S17,'Criteri valutazione'!$C$33:$D$35,2,FALSE))),VLOOKUP(S17,'Criteri valutazione'!$C$33:$D$35,2,FALSE),"MANCANTE")</f>
        <v>MANCANTE</v>
      </c>
      <c r="U17" s="43"/>
      <c r="V17" s="18" t="str">
        <f>IF(I17="freddo","", IF(I17="misto","", IF(I17="gelato","", IF(NOT(ISNA(VLOOKUP(U17,'Criteri valutazione'!$C$38:$D$39,2,FALSE))),VLOOKUP(U17,'Criteri valutazione'!$C$38:$D$39,2,FALSE),"MANCANTE"))))</f>
        <v/>
      </c>
      <c r="W17" s="43"/>
      <c r="X17" s="18" t="str">
        <f>IF(I17="freddo","", IF(I17="misto","", IF(I17="gelato","", IF(NOT(ISNA(VLOOKUP(W17,'Criteri valutazione'!$C$42:$D$43,2,FALSE))),VLOOKUP(W17,'Criteri valutazione'!$C$42:$D$43,2,FALSE),"MANCANTE"))))</f>
        <v/>
      </c>
    </row>
    <row r="18" spans="1:24" x14ac:dyDescent="0.25">
      <c r="A18" s="58">
        <v>3</v>
      </c>
      <c r="B18" s="53"/>
      <c r="C18" s="20"/>
      <c r="D18" s="21" t="s">
        <v>80</v>
      </c>
      <c r="E18" s="21"/>
      <c r="F18" s="21"/>
      <c r="G18" s="21"/>
      <c r="H18" s="44" t="s">
        <v>62</v>
      </c>
      <c r="I18" s="39" t="s">
        <v>19</v>
      </c>
      <c r="J18" s="40"/>
      <c r="K18" s="42" t="str">
        <f>IF(NOT(ISNA(VLOOKUP(J18,'Criteri valutazione'!$B$3:$C$8,2,FALSE))),VLOOKUP(J18,'Criteri valutazione'!$B$3:$C$8,2,FALSE),"MANCANTE")</f>
        <v>MANCANTE</v>
      </c>
      <c r="L18" s="41"/>
      <c r="M18" s="40"/>
      <c r="N18" s="18" t="str">
        <f>IF(NOT(ISNA(VLOOKUP(M18,'Criteri valutazione'!$B$11:$C31,2,FALSE))),VLOOKUP(M18,'Criteri valutazione'!$B$11:$C$19,2,FALSE),"MANCANTE")</f>
        <v>MANCANTE</v>
      </c>
      <c r="O18" s="40"/>
      <c r="P18" s="18" t="str">
        <f>IF(NOT(ISNA(VLOOKUP(O18,'Criteri valutazione'!$C$22:$D37,2,FALSE))),VLOOKUP(O18,'Criteri valutazione'!$C$22:$D$25,2,FALSE),"MANCANTE")</f>
        <v>MANCANTE</v>
      </c>
      <c r="Q18" s="40"/>
      <c r="R18" s="18" t="str">
        <f>IF(I18="caldo", "", IF(NOT(ISNA(VLOOKUP(Q18,'Criteri valutazione'!$C$28:$D35,2,FALSE))),VLOOKUP(Q18,'Criteri valutazione'!$C$28:$D$29,2,FALSE),"MANCANTE"))</f>
        <v>MANCANTE</v>
      </c>
      <c r="S18" s="40"/>
      <c r="T18" s="18" t="str">
        <f>IF(NOT(ISNA(VLOOKUP(S18,'Criteri valutazione'!$C$33:$D$35,2,FALSE))),VLOOKUP(S18,'Criteri valutazione'!$C$33:$D$35,2,FALSE),"MANCANTE")</f>
        <v>MANCANTE</v>
      </c>
      <c r="U18" s="43"/>
      <c r="V18" s="18" t="str">
        <f>IF(I18="freddo","", IF(I18="misto","", IF(I18="gelato","", IF(NOT(ISNA(VLOOKUP(U18,'Criteri valutazione'!$C$38:$D$39,2,FALSE))),VLOOKUP(U18,'Criteri valutazione'!$C$38:$D$39,2,FALSE),"MANCANTE"))))</f>
        <v/>
      </c>
      <c r="W18" s="43"/>
      <c r="X18" s="18" t="str">
        <f>IF(I18="freddo","", IF(I18="misto","", IF(I18="gelato","", IF(NOT(ISNA(VLOOKUP(W18,'Criteri valutazione'!$C$42:$D$43,2,FALSE))),VLOOKUP(W18,'Criteri valutazione'!$C$42:$D$43,2,FALSE),"MANCANTE"))))</f>
        <v/>
      </c>
    </row>
    <row r="19" spans="1:24" x14ac:dyDescent="0.25">
      <c r="A19" s="58">
        <v>4</v>
      </c>
      <c r="B19" s="53"/>
      <c r="C19" s="20"/>
      <c r="D19" s="21" t="s">
        <v>79</v>
      </c>
      <c r="E19" s="21"/>
      <c r="F19" s="21"/>
      <c r="G19" s="21"/>
      <c r="H19" s="44" t="s">
        <v>62</v>
      </c>
      <c r="I19" s="39" t="s">
        <v>19</v>
      </c>
      <c r="J19" s="40"/>
      <c r="K19" s="42" t="str">
        <f>IF(NOT(ISNA(VLOOKUP(J19,'Criteri valutazione'!$B$3:$C$8,2,FALSE))),VLOOKUP(J19,'Criteri valutazione'!$B$3:$C$8,2,FALSE),"MANCANTE")</f>
        <v>MANCANTE</v>
      </c>
      <c r="L19" s="41"/>
      <c r="M19" s="40"/>
      <c r="N19" s="18" t="str">
        <f>IF(NOT(ISNA(VLOOKUP(M19,'Criteri valutazione'!$B$11:$C32,2,FALSE))),VLOOKUP(M19,'Criteri valutazione'!$B$11:$C$19,2,FALSE),"MANCANTE")</f>
        <v>MANCANTE</v>
      </c>
      <c r="O19" s="40"/>
      <c r="P19" s="18" t="str">
        <f>IF(NOT(ISNA(VLOOKUP(O19,'Criteri valutazione'!$C$22:$D38,2,FALSE))),VLOOKUP(O19,'Criteri valutazione'!$C$22:$D$25,2,FALSE),"MANCANTE")</f>
        <v>MANCANTE</v>
      </c>
      <c r="Q19" s="40"/>
      <c r="R19" s="18" t="str">
        <f>IF(I19="caldo", "", IF(NOT(ISNA(VLOOKUP(Q19,'Criteri valutazione'!$C$28:$D36,2,FALSE))),VLOOKUP(Q19,'Criteri valutazione'!$C$28:$D$29,2,FALSE),"MANCANTE"))</f>
        <v>MANCANTE</v>
      </c>
      <c r="S19" s="40"/>
      <c r="T19" s="18" t="str">
        <f>IF(NOT(ISNA(VLOOKUP(S19,'Criteri valutazione'!$C$33:$D$35,2,FALSE))),VLOOKUP(S19,'Criteri valutazione'!$C$33:$D$35,2,FALSE),"MANCANTE")</f>
        <v>MANCANTE</v>
      </c>
      <c r="U19" s="43"/>
      <c r="V19" s="18" t="str">
        <f>IF(I19="freddo","", IF(I19="misto","", IF(I19="gelato","", IF(NOT(ISNA(VLOOKUP(U19,'Criteri valutazione'!$C$38:$D$39,2,FALSE))),VLOOKUP(U19,'Criteri valutazione'!$C$38:$D$39,2,FALSE),"MANCANTE"))))</f>
        <v/>
      </c>
      <c r="W19" s="43"/>
      <c r="X19" s="18" t="str">
        <f>IF(I19="freddo","", IF(I19="misto","", IF(I19="gelato","", IF(NOT(ISNA(VLOOKUP(W19,'Criteri valutazione'!$C$42:$D$43,2,FALSE))),VLOOKUP(W19,'Criteri valutazione'!$C$42:$D$43,2,FALSE),"MANCANTE"))))</f>
        <v/>
      </c>
    </row>
    <row r="20" spans="1:24" x14ac:dyDescent="0.25">
      <c r="A20" s="58">
        <v>5</v>
      </c>
      <c r="B20" s="53"/>
      <c r="C20" s="20"/>
      <c r="D20" s="21" t="s">
        <v>79</v>
      </c>
      <c r="E20" s="21"/>
      <c r="F20" s="21"/>
      <c r="G20" s="21"/>
      <c r="H20" s="44" t="s">
        <v>62</v>
      </c>
      <c r="I20" s="39" t="s">
        <v>19</v>
      </c>
      <c r="J20" s="40"/>
      <c r="K20" s="42" t="str">
        <f>IF(NOT(ISNA(VLOOKUP(J20,'Criteri valutazione'!$B$3:$C$8,2,FALSE))),VLOOKUP(J20,'Criteri valutazione'!$B$3:$C$8,2,FALSE),"MANCANTE")</f>
        <v>MANCANTE</v>
      </c>
      <c r="L20" s="41"/>
      <c r="M20" s="40"/>
      <c r="N20" s="18" t="str">
        <f>IF(NOT(ISNA(VLOOKUP(M20,'Criteri valutazione'!$B$11:$C33,2,FALSE))),VLOOKUP(M20,'Criteri valutazione'!$B$11:$C$19,2,FALSE),"MANCANTE")</f>
        <v>MANCANTE</v>
      </c>
      <c r="O20" s="40"/>
      <c r="P20" s="18" t="str">
        <f>IF(NOT(ISNA(VLOOKUP(O20,'Criteri valutazione'!$C$22:$D39,2,FALSE))),VLOOKUP(O20,'Criteri valutazione'!$C$22:$D$25,2,FALSE),"MANCANTE")</f>
        <v>MANCANTE</v>
      </c>
      <c r="Q20" s="40"/>
      <c r="R20" s="18" t="str">
        <f>IF(I20="caldo", "", IF(NOT(ISNA(VLOOKUP(Q20,'Criteri valutazione'!$C$28:$D37,2,FALSE))),VLOOKUP(Q20,'Criteri valutazione'!$C$28:$D$29,2,FALSE),"MANCANTE"))</f>
        <v>MANCANTE</v>
      </c>
      <c r="S20" s="40"/>
      <c r="T20" s="18" t="str">
        <f>IF(NOT(ISNA(VLOOKUP(S20,'Criteri valutazione'!$C$33:$D$35,2,FALSE))),VLOOKUP(S20,'Criteri valutazione'!$C$33:$D$35,2,FALSE),"MANCANTE")</f>
        <v>MANCANTE</v>
      </c>
      <c r="U20" s="43"/>
      <c r="V20" s="18" t="str">
        <f>IF(I20="freddo","", IF(I20="misto","", IF(I20="gelato","", IF(NOT(ISNA(VLOOKUP(U20,'Criteri valutazione'!$C$38:$D$39,2,FALSE))),VLOOKUP(U20,'Criteri valutazione'!$C$38:$D$39,2,FALSE),"MANCANTE"))))</f>
        <v/>
      </c>
      <c r="W20" s="43"/>
      <c r="X20" s="18" t="str">
        <f>IF(I20="freddo","", IF(I20="misto","", IF(I20="gelato","", IF(NOT(ISNA(VLOOKUP(W20,'Criteri valutazione'!$C$42:$D$43,2,FALSE))),VLOOKUP(W20,'Criteri valutazione'!$C$42:$D$43,2,FALSE),"MANCANTE"))))</f>
        <v/>
      </c>
    </row>
    <row r="21" spans="1:24" x14ac:dyDescent="0.25">
      <c r="A21" s="58">
        <v>6</v>
      </c>
      <c r="B21" s="53"/>
      <c r="C21" s="20"/>
      <c r="D21" s="21" t="s">
        <v>79</v>
      </c>
      <c r="E21" s="21"/>
      <c r="F21" s="21"/>
      <c r="G21" s="21"/>
      <c r="H21" s="44" t="s">
        <v>62</v>
      </c>
      <c r="I21" s="39" t="s">
        <v>19</v>
      </c>
      <c r="J21" s="40"/>
      <c r="K21" s="42" t="str">
        <f>IF(NOT(ISNA(VLOOKUP(J21,'Criteri valutazione'!$B$3:$C$8,2,FALSE))),VLOOKUP(J21,'Criteri valutazione'!$B$3:$C$8,2,FALSE),"MANCANTE")</f>
        <v>MANCANTE</v>
      </c>
      <c r="L21" s="41"/>
      <c r="M21" s="40"/>
      <c r="N21" s="18" t="str">
        <f>IF(NOT(ISNA(VLOOKUP(M21,'Criteri valutazione'!$B$11:$C34,2,FALSE))),VLOOKUP(M21,'Criteri valutazione'!$B$11:$C$19,2,FALSE),"MANCANTE")</f>
        <v>MANCANTE</v>
      </c>
      <c r="O21" s="40"/>
      <c r="P21" s="18" t="str">
        <f>IF(NOT(ISNA(VLOOKUP(O21,'Criteri valutazione'!$C$22:$D40,2,FALSE))),VLOOKUP(O21,'Criteri valutazione'!$C$22:$D$25,2,FALSE),"MANCANTE")</f>
        <v>MANCANTE</v>
      </c>
      <c r="Q21" s="40"/>
      <c r="R21" s="18" t="str">
        <f>IF(I21="caldo", "", IF(NOT(ISNA(VLOOKUP(Q21,'Criteri valutazione'!$C$28:$D38,2,FALSE))),VLOOKUP(Q21,'Criteri valutazione'!$C$28:$D$29,2,FALSE),"MANCANTE"))</f>
        <v>MANCANTE</v>
      </c>
      <c r="S21" s="40"/>
      <c r="T21" s="18" t="str">
        <f>IF(NOT(ISNA(VLOOKUP(S21,'Criteri valutazione'!$C$33:$D$35,2,FALSE))),VLOOKUP(S21,'Criteri valutazione'!$C$33:$D$35,2,FALSE),"MANCANTE")</f>
        <v>MANCANTE</v>
      </c>
      <c r="U21" s="43"/>
      <c r="V21" s="18" t="str">
        <f>IF(I21="freddo","", IF(I21="misto","", IF(I21="gelato","", IF(NOT(ISNA(VLOOKUP(U21,'Criteri valutazione'!$C$38:$D$39,2,FALSE))),VLOOKUP(U21,'Criteri valutazione'!$C$38:$D$39,2,FALSE),"MANCANTE"))))</f>
        <v/>
      </c>
      <c r="W21" s="43"/>
      <c r="X21" s="18" t="str">
        <f>IF(I21="freddo","", IF(I21="misto","", IF(I21="gelato","", IF(NOT(ISNA(VLOOKUP(W21,'Criteri valutazione'!$C$42:$D$43,2,FALSE))),VLOOKUP(W21,'Criteri valutazione'!$C$42:$D$43,2,FALSE),"MANCANTE"))))</f>
        <v/>
      </c>
    </row>
  </sheetData>
  <sheetProtection algorithmName="SHA-512" hashValue="UjzUzPPPAQnq+KYRZ9Y0fDub+ns/UhCOeT2KtaB/b/be4ZAtM9LezdClemP29nHLzhF/wlmkC1cz9M2kUFDGCA==" saltValue="g1Xa6Xekee0V4ejBOKN4hg==" spinCount="100000" sheet="1" formatCells="0" formatColumns="0" formatRows="0" selectLockedCells="1"/>
  <sortState ref="B4:AB11">
    <sortCondition ref="F4:F11"/>
  </sortState>
  <mergeCells count="23">
    <mergeCell ref="T4:T5"/>
    <mergeCell ref="O4:O5"/>
    <mergeCell ref="P4:P5"/>
    <mergeCell ref="Q4:Q5"/>
    <mergeCell ref="H4:H5"/>
    <mergeCell ref="I4:I5"/>
    <mergeCell ref="J4:J5"/>
    <mergeCell ref="W4:W5"/>
    <mergeCell ref="X4:X5"/>
    <mergeCell ref="U4:U5"/>
    <mergeCell ref="V4:V5"/>
    <mergeCell ref="B1:J1"/>
    <mergeCell ref="B4:C4"/>
    <mergeCell ref="D4:D5"/>
    <mergeCell ref="E4:E5"/>
    <mergeCell ref="F4:F5"/>
    <mergeCell ref="G4:G5"/>
    <mergeCell ref="R4:R5"/>
    <mergeCell ref="K4:K5"/>
    <mergeCell ref="L4:L5"/>
    <mergeCell ref="M4:M5"/>
    <mergeCell ref="N4:N5"/>
    <mergeCell ref="S4:S5"/>
  </mergeCells>
  <phoneticPr fontId="21" type="noConversion"/>
  <conditionalFormatting sqref="K8 K12:K13 K16:K17">
    <cfRule type="cellIs" dxfId="69" priority="1898" operator="equal">
      <formula>"MANCANTE"</formula>
    </cfRule>
  </conditionalFormatting>
  <conditionalFormatting sqref="K8 K12:K13 K16:K17">
    <cfRule type="notContainsText" dxfId="68" priority="1897" operator="notContains" text="MANCANTE">
      <formula>ISERROR(SEARCH("MANCANTE",K8))</formula>
    </cfRule>
  </conditionalFormatting>
  <conditionalFormatting sqref="R8 R12:R21">
    <cfRule type="containsBlanks" dxfId="67" priority="1841">
      <formula>LEN(TRIM(R8))=0</formula>
    </cfRule>
    <cfRule type="cellIs" dxfId="66" priority="1857" operator="equal">
      <formula>"MANCANTE"</formula>
    </cfRule>
  </conditionalFormatting>
  <conditionalFormatting sqref="R8 R12:R21">
    <cfRule type="notContainsText" dxfId="65" priority="1856" operator="notContains" text="MANCANTE">
      <formula>ISERROR(SEARCH("MANCANTE",R8))</formula>
    </cfRule>
  </conditionalFormatting>
  <conditionalFormatting sqref="V12:V13 V16:V17">
    <cfRule type="containsBlanks" dxfId="64" priority="1840">
      <formula>LEN(TRIM(V12))=0</formula>
    </cfRule>
    <cfRule type="notContainsText" dxfId="63" priority="1842" operator="notContains" text="MANCANTE">
      <formula>ISERROR(SEARCH("MANCANTE",V12))</formula>
    </cfRule>
  </conditionalFormatting>
  <conditionalFormatting sqref="V12:V13 V16:V17">
    <cfRule type="cellIs" dxfId="62" priority="1843" operator="equal">
      <formula>"MANCANTE"</formula>
    </cfRule>
  </conditionalFormatting>
  <conditionalFormatting sqref="X12:X13 X16:X17">
    <cfRule type="containsBlanks" dxfId="61" priority="1837">
      <formula>LEN(TRIM(X12))=0</formula>
    </cfRule>
    <cfRule type="notContainsText" dxfId="60" priority="1838" operator="notContains" text="MANCANTE">
      <formula>ISERROR(SEARCH("MANCANTE",X12))</formula>
    </cfRule>
  </conditionalFormatting>
  <conditionalFormatting sqref="X12:X13 X16:X17">
    <cfRule type="cellIs" dxfId="59" priority="1839" operator="equal">
      <formula>"MANCANTE"</formula>
    </cfRule>
  </conditionalFormatting>
  <conditionalFormatting sqref="K6:K7">
    <cfRule type="cellIs" dxfId="58" priority="1836" operator="equal">
      <formula>"MANCANTE"</formula>
    </cfRule>
  </conditionalFormatting>
  <conditionalFormatting sqref="K6:K7">
    <cfRule type="notContainsText" dxfId="57" priority="1835" operator="notContains" text="MANCANTE">
      <formula>ISERROR(SEARCH("MANCANTE",K6))</formula>
    </cfRule>
  </conditionalFormatting>
  <conditionalFormatting sqref="N6:N21">
    <cfRule type="cellIs" dxfId="56" priority="1834" operator="equal">
      <formula>"MANCANTE"</formula>
    </cfRule>
  </conditionalFormatting>
  <conditionalFormatting sqref="N6:N21">
    <cfRule type="notContainsText" dxfId="55" priority="1833" operator="notContains" text="MANCANTE">
      <formula>ISERROR(SEARCH("MANCANTE",N6))</formula>
    </cfRule>
  </conditionalFormatting>
  <conditionalFormatting sqref="T6:T21">
    <cfRule type="notContainsText" dxfId="54" priority="1831" operator="notContains" text="MANCANTE">
      <formula>ISERROR(SEARCH("MANCANTE",T6))</formula>
    </cfRule>
  </conditionalFormatting>
  <conditionalFormatting sqref="T6:T21">
    <cfRule type="cellIs" dxfId="53" priority="1832" operator="equal">
      <formula>"MANCANTE"</formula>
    </cfRule>
  </conditionalFormatting>
  <conditionalFormatting sqref="P6:P21">
    <cfRule type="cellIs" dxfId="52" priority="1830" operator="equal">
      <formula>"MANCANTE"</formula>
    </cfRule>
  </conditionalFormatting>
  <conditionalFormatting sqref="P6:P21">
    <cfRule type="notContainsText" dxfId="51" priority="1829" operator="notContains" text="MANCANTE">
      <formula>ISERROR(SEARCH("MANCANTE",P6))</formula>
    </cfRule>
  </conditionalFormatting>
  <conditionalFormatting sqref="R6:R7">
    <cfRule type="containsBlanks" dxfId="50" priority="1824">
      <formula>LEN(TRIM(R6))=0</formula>
    </cfRule>
    <cfRule type="cellIs" dxfId="49" priority="1828" operator="equal">
      <formula>"MANCANTE"</formula>
    </cfRule>
  </conditionalFormatting>
  <conditionalFormatting sqref="R6:R7">
    <cfRule type="notContainsText" dxfId="48" priority="1827" operator="notContains" text="MANCANTE">
      <formula>ISERROR(SEARCH("MANCANTE",R6))</formula>
    </cfRule>
  </conditionalFormatting>
  <conditionalFormatting sqref="V6:V11">
    <cfRule type="containsBlanks" dxfId="47" priority="1823">
      <formula>LEN(TRIM(V6))=0</formula>
    </cfRule>
    <cfRule type="notContainsText" dxfId="46" priority="1825" operator="notContains" text="MANCANTE">
      <formula>ISERROR(SEARCH("MANCANTE",V6))</formula>
    </cfRule>
  </conditionalFormatting>
  <conditionalFormatting sqref="V6:V11">
    <cfRule type="cellIs" dxfId="45" priority="1826" operator="equal">
      <formula>"MANCANTE"</formula>
    </cfRule>
  </conditionalFormatting>
  <conditionalFormatting sqref="X6:X11">
    <cfRule type="containsBlanks" dxfId="44" priority="1820">
      <formula>LEN(TRIM(X6))=0</formula>
    </cfRule>
    <cfRule type="notContainsText" dxfId="43" priority="1821" operator="notContains" text="MANCANTE">
      <formula>ISERROR(SEARCH("MANCANTE",X6))</formula>
    </cfRule>
  </conditionalFormatting>
  <conditionalFormatting sqref="X6:X11">
    <cfRule type="cellIs" dxfId="42" priority="1822" operator="equal">
      <formula>"MANCANTE"</formula>
    </cfRule>
  </conditionalFormatting>
  <conditionalFormatting sqref="K11">
    <cfRule type="cellIs" dxfId="41" priority="102" operator="equal">
      <formula>"MANCANTE"</formula>
    </cfRule>
  </conditionalFormatting>
  <conditionalFormatting sqref="K11">
    <cfRule type="notContainsText" dxfId="40" priority="101" operator="notContains" text="MANCANTE">
      <formula>ISERROR(SEARCH("MANCANTE",K11))</formula>
    </cfRule>
  </conditionalFormatting>
  <conditionalFormatting sqref="R11">
    <cfRule type="containsBlanks" dxfId="39" priority="90">
      <formula>LEN(TRIM(R11))=0</formula>
    </cfRule>
    <cfRule type="cellIs" dxfId="38" priority="94" operator="equal">
      <formula>"MANCANTE"</formula>
    </cfRule>
  </conditionalFormatting>
  <conditionalFormatting sqref="R11">
    <cfRule type="notContainsText" dxfId="37" priority="93" operator="notContains" text="MANCANTE">
      <formula>ISERROR(SEARCH("MANCANTE",R11))</formula>
    </cfRule>
  </conditionalFormatting>
  <conditionalFormatting sqref="K9:K10">
    <cfRule type="cellIs" dxfId="36" priority="85" operator="equal">
      <formula>"MANCANTE"</formula>
    </cfRule>
  </conditionalFormatting>
  <conditionalFormatting sqref="K9:K10">
    <cfRule type="notContainsText" dxfId="35" priority="84" operator="notContains" text="MANCANTE">
      <formula>ISERROR(SEARCH("MANCANTE",K9))</formula>
    </cfRule>
  </conditionalFormatting>
  <conditionalFormatting sqref="R9:R10">
    <cfRule type="containsBlanks" dxfId="34" priority="73">
      <formula>LEN(TRIM(R9))=0</formula>
    </cfRule>
    <cfRule type="cellIs" dxfId="33" priority="77" operator="equal">
      <formula>"MANCANTE"</formula>
    </cfRule>
  </conditionalFormatting>
  <conditionalFormatting sqref="R9:R10">
    <cfRule type="notContainsText" dxfId="32" priority="76" operator="notContains" text="MANCANTE">
      <formula>ISERROR(SEARCH("MANCANTE",R9))</formula>
    </cfRule>
  </conditionalFormatting>
  <conditionalFormatting sqref="K14:K15">
    <cfRule type="cellIs" dxfId="31" priority="68" operator="equal">
      <formula>"MANCANTE"</formula>
    </cfRule>
  </conditionalFormatting>
  <conditionalFormatting sqref="K14:K15">
    <cfRule type="notContainsText" dxfId="30" priority="67" operator="notContains" text="MANCANTE">
      <formula>ISERROR(SEARCH("MANCANTE",K14))</formula>
    </cfRule>
  </conditionalFormatting>
  <conditionalFormatting sqref="V14:V15">
    <cfRule type="containsBlanks" dxfId="29" priority="55">
      <formula>LEN(TRIM(V14))=0</formula>
    </cfRule>
    <cfRule type="notContainsText" dxfId="28" priority="57" operator="notContains" text="MANCANTE">
      <formula>ISERROR(SEARCH("MANCANTE",V14))</formula>
    </cfRule>
  </conditionalFormatting>
  <conditionalFormatting sqref="V14:V15">
    <cfRule type="cellIs" dxfId="27" priority="58" operator="equal">
      <formula>"MANCANTE"</formula>
    </cfRule>
  </conditionalFormatting>
  <conditionalFormatting sqref="X14:X15">
    <cfRule type="containsBlanks" dxfId="26" priority="52">
      <formula>LEN(TRIM(X14))=0</formula>
    </cfRule>
    <cfRule type="notContainsText" dxfId="25" priority="53" operator="notContains" text="MANCANTE">
      <formula>ISERROR(SEARCH("MANCANTE",X14))</formula>
    </cfRule>
  </conditionalFormatting>
  <conditionalFormatting sqref="X14:X15">
    <cfRule type="cellIs" dxfId="24" priority="54" operator="equal">
      <formula>"MANCANTE"</formula>
    </cfRule>
  </conditionalFormatting>
  <conditionalFormatting sqref="K18:K19">
    <cfRule type="cellIs" dxfId="23" priority="51" operator="equal">
      <formula>"MANCANTE"</formula>
    </cfRule>
  </conditionalFormatting>
  <conditionalFormatting sqref="K18:K19">
    <cfRule type="notContainsText" dxfId="22" priority="50" operator="notContains" text="MANCANTE">
      <formula>ISERROR(SEARCH("MANCANTE",K18))</formula>
    </cfRule>
  </conditionalFormatting>
  <conditionalFormatting sqref="V18:V19">
    <cfRule type="containsBlanks" dxfId="21" priority="38">
      <formula>LEN(TRIM(V18))=0</formula>
    </cfRule>
    <cfRule type="notContainsText" dxfId="20" priority="40" operator="notContains" text="MANCANTE">
      <formula>ISERROR(SEARCH("MANCANTE",V18))</formula>
    </cfRule>
  </conditionalFormatting>
  <conditionalFormatting sqref="V18:V19">
    <cfRule type="cellIs" dxfId="19" priority="41" operator="equal">
      <formula>"MANCANTE"</formula>
    </cfRule>
  </conditionalFormatting>
  <conditionalFormatting sqref="X18:X19">
    <cfRule type="containsBlanks" dxfId="18" priority="35">
      <formula>LEN(TRIM(X18))=0</formula>
    </cfRule>
    <cfRule type="notContainsText" dxfId="17" priority="36" operator="notContains" text="MANCANTE">
      <formula>ISERROR(SEARCH("MANCANTE",X18))</formula>
    </cfRule>
  </conditionalFormatting>
  <conditionalFormatting sqref="X18:X19">
    <cfRule type="cellIs" dxfId="16" priority="37" operator="equal">
      <formula>"MANCANTE"</formula>
    </cfRule>
  </conditionalFormatting>
  <conditionalFormatting sqref="K20">
    <cfRule type="cellIs" dxfId="15" priority="34" operator="equal">
      <formula>"MANCANTE"</formula>
    </cfRule>
  </conditionalFormatting>
  <conditionalFormatting sqref="K20">
    <cfRule type="notContainsText" dxfId="14" priority="33" operator="notContains" text="MANCANTE">
      <formula>ISERROR(SEARCH("MANCANTE",K20))</formula>
    </cfRule>
  </conditionalFormatting>
  <conditionalFormatting sqref="V20">
    <cfRule type="containsBlanks" dxfId="13" priority="21">
      <formula>LEN(TRIM(V20))=0</formula>
    </cfRule>
    <cfRule type="notContainsText" dxfId="12" priority="23" operator="notContains" text="MANCANTE">
      <formula>ISERROR(SEARCH("MANCANTE",V20))</formula>
    </cfRule>
  </conditionalFormatting>
  <conditionalFormatting sqref="V20">
    <cfRule type="cellIs" dxfId="11" priority="24" operator="equal">
      <formula>"MANCANTE"</formula>
    </cfRule>
  </conditionalFormatting>
  <conditionalFormatting sqref="X20">
    <cfRule type="containsBlanks" dxfId="10" priority="18">
      <formula>LEN(TRIM(X20))=0</formula>
    </cfRule>
    <cfRule type="notContainsText" dxfId="9" priority="19" operator="notContains" text="MANCANTE">
      <formula>ISERROR(SEARCH("MANCANTE",X20))</formula>
    </cfRule>
  </conditionalFormatting>
  <conditionalFormatting sqref="X20">
    <cfRule type="cellIs" dxfId="8" priority="20" operator="equal">
      <formula>"MANCANTE"</formula>
    </cfRule>
  </conditionalFormatting>
  <conditionalFormatting sqref="K21">
    <cfRule type="cellIs" dxfId="7" priority="17" operator="equal">
      <formula>"MANCANTE"</formula>
    </cfRule>
  </conditionalFormatting>
  <conditionalFormatting sqref="K21">
    <cfRule type="notContainsText" dxfId="6" priority="16" operator="notContains" text="MANCANTE">
      <formula>ISERROR(SEARCH("MANCANTE",K21))</formula>
    </cfRule>
  </conditionalFormatting>
  <conditionalFormatting sqref="V21">
    <cfRule type="containsBlanks" dxfId="5" priority="4">
      <formula>LEN(TRIM(V21))=0</formula>
    </cfRule>
    <cfRule type="notContainsText" dxfId="4" priority="6" operator="notContains" text="MANCANTE">
      <formula>ISERROR(SEARCH("MANCANTE",V21))</formula>
    </cfRule>
  </conditionalFormatting>
  <conditionalFormatting sqref="V21">
    <cfRule type="cellIs" dxfId="3" priority="7" operator="equal">
      <formula>"MANCANTE"</formula>
    </cfRule>
  </conditionalFormatting>
  <conditionalFormatting sqref="X21">
    <cfRule type="containsBlanks" dxfId="2" priority="1">
      <formula>LEN(TRIM(X21))=0</formula>
    </cfRule>
    <cfRule type="notContainsText" dxfId="1" priority="2" operator="notContains" text="MANCANTE">
      <formula>ISERROR(SEARCH("MANCANTE",X21))</formula>
    </cfRule>
  </conditionalFormatting>
  <conditionalFormatting sqref="X21">
    <cfRule type="cellIs" dxfId="0" priority="3" operator="equal">
      <formula>"MANCANTE"</formula>
    </cfRule>
  </conditionalFormatting>
  <pageMargins left="0.25" right="0.25" top="0.75" bottom="0.75" header="0.3" footer="0.3"/>
  <pageSetup paperSize="8" fitToWidth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'Criteri valutazione'!$C$22:$C$25</xm:f>
          </x14:formula1>
          <xm:sqref>O6:O21</xm:sqref>
        </x14:dataValidation>
        <x14:dataValidation type="list" allowBlank="1" showInputMessage="1" showErrorMessage="1">
          <x14:formula1>
            <xm:f>'Criteri valutazione'!$C$28:$C$29</xm:f>
          </x14:formula1>
          <xm:sqref>Q6:Q21</xm:sqref>
        </x14:dataValidation>
        <x14:dataValidation type="list" allowBlank="1" showInputMessage="1" showErrorMessage="1">
          <x14:formula1>
            <xm:f>'Criteri valutazione'!$B$3:$B$8</xm:f>
          </x14:formula1>
          <xm:sqref>J6:J21</xm:sqref>
        </x14:dataValidation>
        <x14:dataValidation type="list" allowBlank="1" showInputMessage="1" showErrorMessage="1">
          <x14:formula1>
            <xm:f>'Criteri valutazione'!$B$11:$B$19</xm:f>
          </x14:formula1>
          <xm:sqref>M6:M21</xm:sqref>
        </x14:dataValidation>
        <x14:dataValidation type="list" allowBlank="1" showInputMessage="1" showErrorMessage="1">
          <x14:formula1>
            <xm:f>'Criteri valutazione'!$C$33:$C$35</xm:f>
          </x14:formula1>
          <xm:sqref>S6:S21</xm:sqref>
        </x14:dataValidation>
        <x14:dataValidation type="list" allowBlank="1" showInputMessage="1" showErrorMessage="1">
          <x14:formula1>
            <xm:f>'Criteri valutazione'!$C$38:$C$39</xm:f>
          </x14:formula1>
          <xm:sqref>U6:U21</xm:sqref>
        </x14:dataValidation>
        <x14:dataValidation type="list" allowBlank="1" showInputMessage="1" showErrorMessage="1">
          <x14:formula1>
            <xm:f>'Criteri valutazione'!$C$42:$C$43</xm:f>
          </x14:formula1>
          <xm:sqref>W6:W21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I9"/>
  <sheetViews>
    <sheetView workbookViewId="0">
      <selection activeCell="E14" sqref="E14"/>
    </sheetView>
  </sheetViews>
  <sheetFormatPr defaultColWidth="17.85546875" defaultRowHeight="15" x14ac:dyDescent="0.25"/>
  <cols>
    <col min="1" max="1" width="35.85546875" style="2" customWidth="1"/>
    <col min="2" max="6" width="17.85546875" style="2"/>
    <col min="7" max="8" width="27" style="2" customWidth="1"/>
    <col min="9" max="9" width="35.28515625" style="2" bestFit="1" customWidth="1"/>
    <col min="10" max="16384" width="17.85546875" style="2"/>
  </cols>
  <sheetData>
    <row r="2" spans="1:9" ht="27" customHeight="1" x14ac:dyDescent="0.25">
      <c r="B2" s="68" t="s">
        <v>33</v>
      </c>
      <c r="C2" s="68"/>
      <c r="D2" s="68"/>
      <c r="E2" s="68"/>
      <c r="F2" s="69"/>
      <c r="G2" s="69"/>
      <c r="H2" s="51"/>
    </row>
    <row r="3" spans="1:9" ht="27" customHeight="1" x14ac:dyDescent="0.25">
      <c r="B3" s="64" t="s">
        <v>53</v>
      </c>
      <c r="C3" s="62" t="s">
        <v>52</v>
      </c>
      <c r="D3" s="62" t="s">
        <v>54</v>
      </c>
      <c r="E3" s="62" t="s">
        <v>58</v>
      </c>
      <c r="F3" s="62" t="s">
        <v>56</v>
      </c>
      <c r="G3" s="62" t="s">
        <v>57</v>
      </c>
      <c r="H3" s="62" t="s">
        <v>77</v>
      </c>
    </row>
    <row r="4" spans="1:9" ht="60" customHeight="1" x14ac:dyDescent="0.25">
      <c r="A4" s="12"/>
      <c r="B4" s="65"/>
      <c r="C4" s="63"/>
      <c r="D4" s="63"/>
      <c r="E4" s="63"/>
      <c r="F4" s="63"/>
      <c r="G4" s="63"/>
      <c r="H4" s="63"/>
    </row>
    <row r="5" spans="1:9" ht="37.5" customHeight="1" x14ac:dyDescent="0.25">
      <c r="A5" s="26" t="s">
        <v>31</v>
      </c>
      <c r="B5" s="31">
        <f>SUM('Elenco distributori '!K6:K21)</f>
        <v>0</v>
      </c>
      <c r="C5" s="31">
        <f>SUM('Elenco distributori '!N6:N21)</f>
        <v>0</v>
      </c>
      <c r="D5" s="31">
        <f>SUM('Elenco distributori '!P6:P21)</f>
        <v>0</v>
      </c>
      <c r="E5" s="31">
        <f>SUM('Elenco distributori '!R6:R21)</f>
        <v>0</v>
      </c>
      <c r="F5" s="31">
        <f>SUM('Elenco distributori '!T6:T21)</f>
        <v>0</v>
      </c>
      <c r="G5" s="31">
        <f>SUM('Elenco distributori '!V6:V21)</f>
        <v>0</v>
      </c>
      <c r="H5" s="31">
        <f>SUM('Elenco distributori '!X6:X21)</f>
        <v>0</v>
      </c>
    </row>
    <row r="6" spans="1:9" ht="21" x14ac:dyDescent="0.25">
      <c r="A6" s="30" t="s">
        <v>37</v>
      </c>
      <c r="B6" s="32">
        <v>16</v>
      </c>
      <c r="C6" s="32">
        <v>16</v>
      </c>
      <c r="D6" s="32">
        <v>16</v>
      </c>
      <c r="E6" s="32">
        <v>10</v>
      </c>
      <c r="F6" s="32">
        <v>16</v>
      </c>
      <c r="G6" s="32">
        <v>6</v>
      </c>
      <c r="H6" s="32">
        <v>6</v>
      </c>
    </row>
    <row r="7" spans="1:9" ht="30" customHeight="1" thickBot="1" x14ac:dyDescent="0.3">
      <c r="A7" s="27" t="s">
        <v>32</v>
      </c>
      <c r="B7" s="29">
        <f>B5/B6</f>
        <v>0</v>
      </c>
      <c r="C7" s="29">
        <f t="shared" ref="C7:G7" si="0">C5/C6</f>
        <v>0</v>
      </c>
      <c r="D7" s="29">
        <f t="shared" si="0"/>
        <v>0</v>
      </c>
      <c r="E7" s="29">
        <f t="shared" si="0"/>
        <v>0</v>
      </c>
      <c r="F7" s="29">
        <f t="shared" si="0"/>
        <v>0</v>
      </c>
      <c r="G7" s="29">
        <f t="shared" si="0"/>
        <v>0</v>
      </c>
      <c r="H7" s="29">
        <f t="shared" ref="H7" si="1">H5/H6</f>
        <v>0</v>
      </c>
    </row>
    <row r="8" spans="1:9" ht="27.75" customHeight="1" x14ac:dyDescent="0.25">
      <c r="A8" s="50" t="s">
        <v>59</v>
      </c>
      <c r="B8" s="33">
        <v>5</v>
      </c>
      <c r="C8" s="33">
        <v>3</v>
      </c>
      <c r="D8" s="33">
        <v>1</v>
      </c>
      <c r="E8" s="33">
        <v>2</v>
      </c>
      <c r="F8" s="33">
        <v>3</v>
      </c>
      <c r="G8" s="45">
        <v>1</v>
      </c>
      <c r="H8" s="45">
        <v>1</v>
      </c>
      <c r="I8" s="49" t="s">
        <v>63</v>
      </c>
    </row>
    <row r="9" spans="1:9" ht="26.25" customHeight="1" thickBot="1" x14ac:dyDescent="0.3">
      <c r="A9" s="28" t="s">
        <v>60</v>
      </c>
      <c r="B9" s="46">
        <f>B7*B8</f>
        <v>0</v>
      </c>
      <c r="C9" s="46">
        <f t="shared" ref="C9:G9" si="2">C7*C8</f>
        <v>0</v>
      </c>
      <c r="D9" s="46">
        <f t="shared" si="2"/>
        <v>0</v>
      </c>
      <c r="E9" s="46">
        <f t="shared" si="2"/>
        <v>0</v>
      </c>
      <c r="F9" s="46">
        <f t="shared" si="2"/>
        <v>0</v>
      </c>
      <c r="G9" s="47">
        <f t="shared" si="2"/>
        <v>0</v>
      </c>
      <c r="H9" s="47">
        <f t="shared" ref="H9" si="3">H7*H8</f>
        <v>0</v>
      </c>
      <c r="I9" s="48">
        <f>SUM(B9:H9)</f>
        <v>0</v>
      </c>
    </row>
  </sheetData>
  <sheetProtection algorithmName="SHA-512" hashValue="7mwCE7yh04/tBUyWyOQhwcGzOiKmw1JouMpMYl6qk/IUddTaYs7TIw5xd4ICCzLQZ3shW3ftcnWz40Sg+P2HjA==" saltValue="xDwIzwCbIlo7e51bx+OuUw==" spinCount="100000" sheet="1" objects="1" selectLockedCells="1" selectUnlockedCells="1"/>
  <mergeCells count="8">
    <mergeCell ref="H3:H4"/>
    <mergeCell ref="F3:F4"/>
    <mergeCell ref="G3:G4"/>
    <mergeCell ref="B2:G2"/>
    <mergeCell ref="B3:B4"/>
    <mergeCell ref="C3:C4"/>
    <mergeCell ref="D3:D4"/>
    <mergeCell ref="E3:E4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K43"/>
  <sheetViews>
    <sheetView topLeftCell="A19" workbookViewId="0">
      <selection activeCell="B55" sqref="B55"/>
    </sheetView>
  </sheetViews>
  <sheetFormatPr defaultColWidth="8.85546875" defaultRowHeight="15" x14ac:dyDescent="0.25"/>
  <cols>
    <col min="1" max="1" width="4.42578125" style="2" customWidth="1"/>
    <col min="2" max="2" width="86.28515625" style="2" bestFit="1" customWidth="1"/>
    <col min="3" max="3" width="20.85546875" style="2" customWidth="1"/>
    <col min="4" max="4" width="15.42578125" style="2" customWidth="1"/>
    <col min="5" max="16384" width="8.85546875" style="2"/>
  </cols>
  <sheetData>
    <row r="1" spans="2:3" ht="15.75" thickBot="1" x14ac:dyDescent="0.3"/>
    <row r="2" spans="2:3" x14ac:dyDescent="0.25">
      <c r="B2" s="7" t="s">
        <v>10</v>
      </c>
      <c r="C2" s="8" t="s">
        <v>34</v>
      </c>
    </row>
    <row r="3" spans="2:3" x14ac:dyDescent="0.25">
      <c r="B3" s="11" t="s">
        <v>36</v>
      </c>
      <c r="C3" s="15">
        <v>1</v>
      </c>
    </row>
    <row r="4" spans="2:3" x14ac:dyDescent="0.25">
      <c r="B4" s="11" t="s">
        <v>66</v>
      </c>
      <c r="C4" s="15">
        <v>0.8</v>
      </c>
    </row>
    <row r="5" spans="2:3" x14ac:dyDescent="0.25">
      <c r="B5" s="11" t="s">
        <v>67</v>
      </c>
      <c r="C5" s="15">
        <v>0.7</v>
      </c>
    </row>
    <row r="6" spans="2:3" x14ac:dyDescent="0.25">
      <c r="B6" s="11" t="s">
        <v>68</v>
      </c>
      <c r="C6" s="15">
        <v>0.5</v>
      </c>
    </row>
    <row r="7" spans="2:3" x14ac:dyDescent="0.25">
      <c r="B7" s="11" t="s">
        <v>69</v>
      </c>
      <c r="C7" s="15">
        <v>0.2</v>
      </c>
    </row>
    <row r="8" spans="2:3" x14ac:dyDescent="0.25">
      <c r="B8" s="13" t="s">
        <v>70</v>
      </c>
      <c r="C8" s="15">
        <v>0</v>
      </c>
    </row>
    <row r="9" spans="2:3" ht="15.75" thickBot="1" x14ac:dyDescent="0.3"/>
    <row r="10" spans="2:3" x14ac:dyDescent="0.25">
      <c r="B10" s="7" t="s">
        <v>0</v>
      </c>
      <c r="C10" s="8" t="s">
        <v>34</v>
      </c>
    </row>
    <row r="11" spans="2:3" ht="15.75" x14ac:dyDescent="0.25">
      <c r="B11" s="9" t="s">
        <v>1</v>
      </c>
      <c r="C11" s="16">
        <v>1</v>
      </c>
    </row>
    <row r="12" spans="2:3" ht="15.75" x14ac:dyDescent="0.25">
      <c r="B12" s="9" t="s">
        <v>2</v>
      </c>
      <c r="C12" s="16">
        <v>0.9</v>
      </c>
    </row>
    <row r="13" spans="2:3" ht="15.75" x14ac:dyDescent="0.25">
      <c r="B13" s="9" t="s">
        <v>3</v>
      </c>
      <c r="C13" s="16">
        <v>0.8</v>
      </c>
    </row>
    <row r="14" spans="2:3" ht="15.75" x14ac:dyDescent="0.25">
      <c r="B14" s="9" t="s">
        <v>4</v>
      </c>
      <c r="C14" s="16">
        <v>0.6</v>
      </c>
    </row>
    <row r="15" spans="2:3" ht="15.75" x14ac:dyDescent="0.25">
      <c r="B15" s="9" t="s">
        <v>5</v>
      </c>
      <c r="C15" s="16">
        <v>0.4</v>
      </c>
    </row>
    <row r="16" spans="2:3" ht="15.75" x14ac:dyDescent="0.25">
      <c r="B16" s="9" t="s">
        <v>6</v>
      </c>
      <c r="C16" s="16">
        <v>0.3</v>
      </c>
    </row>
    <row r="17" spans="2:11" ht="15.75" x14ac:dyDescent="0.25">
      <c r="B17" s="9" t="s">
        <v>7</v>
      </c>
      <c r="C17" s="16">
        <v>0.2</v>
      </c>
    </row>
    <row r="18" spans="2:11" ht="15.75" x14ac:dyDescent="0.25">
      <c r="B18" s="9" t="s">
        <v>8</v>
      </c>
      <c r="C18" s="16">
        <v>0.1</v>
      </c>
    </row>
    <row r="19" spans="2:11" ht="16.5" thickBot="1" x14ac:dyDescent="0.3">
      <c r="B19" s="10" t="s">
        <v>9</v>
      </c>
      <c r="C19" s="17">
        <v>0</v>
      </c>
    </row>
    <row r="20" spans="2:11" ht="15.75" thickBot="1" x14ac:dyDescent="0.3"/>
    <row r="21" spans="2:11" x14ac:dyDescent="0.25">
      <c r="B21" s="7" t="s">
        <v>11</v>
      </c>
      <c r="C21" s="14" t="s">
        <v>20</v>
      </c>
      <c r="D21" s="8" t="s">
        <v>34</v>
      </c>
    </row>
    <row r="22" spans="2:11" ht="15.75" x14ac:dyDescent="0.25">
      <c r="B22" s="9" t="s">
        <v>12</v>
      </c>
      <c r="C22" s="18" t="s">
        <v>12</v>
      </c>
      <c r="D22" s="16">
        <v>1</v>
      </c>
    </row>
    <row r="23" spans="2:11" ht="15.75" x14ac:dyDescent="0.25">
      <c r="B23" s="9" t="s">
        <v>15</v>
      </c>
      <c r="C23" s="18" t="s">
        <v>21</v>
      </c>
      <c r="D23" s="16">
        <v>0.7</v>
      </c>
    </row>
    <row r="24" spans="2:11" ht="15.75" x14ac:dyDescent="0.25">
      <c r="B24" s="9" t="s">
        <v>14</v>
      </c>
      <c r="C24" s="18" t="s">
        <v>22</v>
      </c>
      <c r="D24" s="16">
        <v>0.5</v>
      </c>
    </row>
    <row r="25" spans="2:11" ht="16.5" thickBot="1" x14ac:dyDescent="0.3">
      <c r="B25" s="10" t="s">
        <v>13</v>
      </c>
      <c r="C25" s="19" t="s">
        <v>23</v>
      </c>
      <c r="D25" s="17">
        <v>0</v>
      </c>
    </row>
    <row r="26" spans="2:11" ht="15.75" thickBot="1" x14ac:dyDescent="0.3">
      <c r="G26" s="24"/>
      <c r="H26" s="24"/>
      <c r="I26" s="24"/>
      <c r="J26" s="24"/>
      <c r="K26" s="24"/>
    </row>
    <row r="27" spans="2:11" x14ac:dyDescent="0.25">
      <c r="B27" s="7" t="s">
        <v>24</v>
      </c>
      <c r="C27" s="14" t="s">
        <v>20</v>
      </c>
      <c r="D27" s="8" t="s">
        <v>34</v>
      </c>
      <c r="G27" s="24"/>
      <c r="H27" s="24"/>
      <c r="I27" s="24"/>
      <c r="J27" s="24"/>
      <c r="K27" s="24"/>
    </row>
    <row r="28" spans="2:11" ht="16.5" thickBot="1" x14ac:dyDescent="0.3">
      <c r="B28" s="10" t="s">
        <v>65</v>
      </c>
      <c r="C28" s="19" t="s">
        <v>64</v>
      </c>
      <c r="D28" s="16">
        <v>1</v>
      </c>
      <c r="G28" s="24"/>
      <c r="H28" s="24"/>
      <c r="I28" s="24"/>
      <c r="J28" s="24"/>
      <c r="K28" s="24"/>
    </row>
    <row r="29" spans="2:11" ht="16.5" thickBot="1" x14ac:dyDescent="0.3">
      <c r="B29" s="9" t="s">
        <v>25</v>
      </c>
      <c r="C29" s="18" t="s">
        <v>71</v>
      </c>
      <c r="D29" s="17">
        <v>0</v>
      </c>
      <c r="G29" s="24"/>
      <c r="H29" s="3"/>
      <c r="I29" s="25"/>
      <c r="J29" s="24"/>
      <c r="K29" s="24"/>
    </row>
    <row r="30" spans="2:11" x14ac:dyDescent="0.25">
      <c r="G30" s="24"/>
      <c r="H30" s="24"/>
      <c r="I30" s="24"/>
      <c r="J30" s="24"/>
      <c r="K30" s="24"/>
    </row>
    <row r="31" spans="2:11" ht="15.75" thickBot="1" x14ac:dyDescent="0.3">
      <c r="G31" s="24"/>
      <c r="H31" s="24"/>
      <c r="I31" s="24"/>
      <c r="J31" s="24"/>
      <c r="K31" s="24"/>
    </row>
    <row r="32" spans="2:11" x14ac:dyDescent="0.25">
      <c r="B32" s="7" t="s">
        <v>41</v>
      </c>
      <c r="C32" s="14" t="s">
        <v>20</v>
      </c>
      <c r="D32" s="8" t="s">
        <v>34</v>
      </c>
      <c r="G32" s="24"/>
      <c r="H32" s="24"/>
      <c r="I32" s="24"/>
      <c r="J32" s="24"/>
      <c r="K32" s="24"/>
    </row>
    <row r="33" spans="1:4" ht="15.75" x14ac:dyDescent="0.25">
      <c r="B33" s="9" t="s">
        <v>42</v>
      </c>
      <c r="C33" s="18" t="s">
        <v>43</v>
      </c>
      <c r="D33" s="16">
        <v>1</v>
      </c>
    </row>
    <row r="34" spans="1:4" ht="15.75" x14ac:dyDescent="0.25">
      <c r="A34" s="3"/>
      <c r="B34" s="9" t="s">
        <v>44</v>
      </c>
      <c r="C34" s="18" t="s">
        <v>44</v>
      </c>
      <c r="D34" s="16">
        <v>0.5</v>
      </c>
    </row>
    <row r="35" spans="1:4" ht="15.75" x14ac:dyDescent="0.25">
      <c r="A35" s="3"/>
      <c r="B35" s="9" t="s">
        <v>46</v>
      </c>
      <c r="C35" s="18" t="s">
        <v>45</v>
      </c>
      <c r="D35" s="16">
        <v>0</v>
      </c>
    </row>
    <row r="36" spans="1:4" ht="15.75" thickBot="1" x14ac:dyDescent="0.3"/>
    <row r="37" spans="1:4" x14ac:dyDescent="0.25">
      <c r="B37" s="7" t="s">
        <v>47</v>
      </c>
      <c r="C37" s="14" t="s">
        <v>20</v>
      </c>
      <c r="D37" s="8" t="s">
        <v>34</v>
      </c>
    </row>
    <row r="38" spans="1:4" ht="15.75" x14ac:dyDescent="0.25">
      <c r="B38" s="9" t="s">
        <v>48</v>
      </c>
      <c r="C38" s="18" t="s">
        <v>50</v>
      </c>
      <c r="D38" s="16">
        <v>1</v>
      </c>
    </row>
    <row r="39" spans="1:4" ht="16.5" thickBot="1" x14ac:dyDescent="0.3">
      <c r="B39" s="10" t="s">
        <v>49</v>
      </c>
      <c r="C39" s="19" t="s">
        <v>51</v>
      </c>
      <c r="D39" s="17">
        <v>0</v>
      </c>
    </row>
    <row r="40" spans="1:4" ht="15.75" thickBot="1" x14ac:dyDescent="0.3"/>
    <row r="41" spans="1:4" x14ac:dyDescent="0.25">
      <c r="B41" s="7" t="s">
        <v>74</v>
      </c>
      <c r="C41" s="14" t="s">
        <v>20</v>
      </c>
      <c r="D41" s="8" t="s">
        <v>34</v>
      </c>
    </row>
    <row r="42" spans="1:4" ht="15.75" x14ac:dyDescent="0.25">
      <c r="B42" s="9" t="s">
        <v>75</v>
      </c>
      <c r="C42" s="18" t="s">
        <v>72</v>
      </c>
      <c r="D42" s="16">
        <v>1</v>
      </c>
    </row>
    <row r="43" spans="1:4" ht="16.5" thickBot="1" x14ac:dyDescent="0.3">
      <c r="B43" s="9" t="s">
        <v>76</v>
      </c>
      <c r="C43" s="19" t="s">
        <v>73</v>
      </c>
      <c r="D43" s="17">
        <v>0</v>
      </c>
    </row>
  </sheetData>
  <sheetProtection algorithmName="SHA-512" hashValue="Zz0WP4R7fcDtM5j8+0vRBEyW3plkDPw10SFxU71bJAOaEIbvqhBNTBuJlLxdqNLWYfTUiE1JlJ/BkoxWSZ5XZQ==" saltValue="IaJ7ygKRwsn6AI/ph688qA==" spinCount="100000" sheet="1" selectLockedCells="1" selectUnlockedCells="1"/>
  <conditionalFormatting sqref="B22:C22">
    <cfRule type="colorScale" priority="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3:C24">
    <cfRule type="colorScale" priority="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5:C25">
    <cfRule type="colorScale" priority="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:C19">
    <cfRule type="colorScale" priority="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2:D25"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8:D29">
    <cfRule type="colorScale" priority="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3:C33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4:C35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3:D35">
    <cfRule type="colorScale" priority="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8:C39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8:D39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8:B39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4:C8">
    <cfRule type="colorScale" priority="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29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29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9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9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8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8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42:C43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42:D43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2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Elenco distributori </vt:lpstr>
      <vt:lpstr>Media coefficenti</vt:lpstr>
      <vt:lpstr>Criteri valutazione</vt:lpstr>
    </vt:vector>
  </TitlesOfParts>
  <Company>Area Servizi ICT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Lucca</dc:creator>
  <cp:lastModifiedBy>Davide Lucca</cp:lastModifiedBy>
  <cp:lastPrinted>2015-02-25T09:53:10Z</cp:lastPrinted>
  <dcterms:created xsi:type="dcterms:W3CDTF">2015-02-02T12:20:54Z</dcterms:created>
  <dcterms:modified xsi:type="dcterms:W3CDTF">2018-11-11T17:02:34Z</dcterms:modified>
</cp:coreProperties>
</file>